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LCR\effective currencies\ما سيتم ارساله للبنوك\بعد تعميم 19-5-2024\"/>
    </mc:Choice>
  </mc:AlternateContent>
  <bookViews>
    <workbookView xWindow="0" yWindow="0" windowWidth="20490" windowHeight="7350"/>
  </bookViews>
  <sheets>
    <sheet name="COVER" sheetId="1" r:id="rId1"/>
    <sheet name="(1)" sheetId="21" r:id="rId2"/>
    <sheet name="(2)" sheetId="3" r:id="rId3"/>
    <sheet name="(3)" sheetId="8" r:id="rId4"/>
    <sheet name="(4)" sheetId="7" r:id="rId5"/>
    <sheet name="(5)" sheetId="16" r:id="rId6"/>
    <sheet name="(6)" sheetId="19" r:id="rId7"/>
    <sheet name="(7)" sheetId="14" r:id="rId8"/>
  </sheets>
  <definedNames>
    <definedName name="_xlnm.Print_Area" localSheetId="2">'(2)'!$A$1:$P$33</definedName>
    <definedName name="_xlnm.Print_Area" localSheetId="3">'(3)'!$A$1:$Q$90</definedName>
    <definedName name="_xlnm.Print_Area" localSheetId="4">'(4)'!$A$1:$Q$22</definedName>
    <definedName name="_xlnm.Print_Area" localSheetId="5">'(5)'!$A$1:$E$18</definedName>
    <definedName name="_xlnm.Print_Area" localSheetId="7">'(7)'!$A$1:$F$9</definedName>
    <definedName name="_xlnm.Print_Area" localSheetId="0">COVER!$A$1:$D$29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21" l="1"/>
  <c r="H9" i="21"/>
  <c r="G9" i="21"/>
  <c r="F9" i="21"/>
  <c r="E9" i="21"/>
  <c r="I7" i="21"/>
  <c r="I6" i="21"/>
  <c r="H7" i="21"/>
  <c r="H6" i="21"/>
  <c r="G7" i="21"/>
  <c r="G6" i="21"/>
  <c r="F7" i="21"/>
  <c r="F6" i="21"/>
  <c r="E7" i="21"/>
  <c r="E6" i="21"/>
  <c r="P61" i="8" l="1"/>
  <c r="N61" i="8"/>
  <c r="L61" i="8"/>
  <c r="J61" i="8"/>
  <c r="G7" i="3"/>
  <c r="G9" i="3"/>
  <c r="P19" i="7" l="1"/>
  <c r="N19" i="7"/>
  <c r="L19" i="7"/>
  <c r="J19" i="7"/>
  <c r="H19" i="7"/>
  <c r="P63" i="8"/>
  <c r="N63" i="8"/>
  <c r="L63" i="8"/>
  <c r="J63" i="8"/>
  <c r="O7" i="14" l="1"/>
  <c r="M7" i="14"/>
  <c r="K7" i="14"/>
  <c r="I7" i="14"/>
  <c r="N7" i="14"/>
  <c r="L7" i="14"/>
  <c r="J7" i="14"/>
  <c r="H7" i="14"/>
  <c r="F7" i="14"/>
  <c r="G7" i="14" s="1"/>
  <c r="H63" i="8" s="1"/>
  <c r="O10" i="19" l="1"/>
  <c r="M10" i="19"/>
  <c r="K10" i="19"/>
  <c r="I10" i="19"/>
  <c r="G10" i="19"/>
  <c r="O9" i="19"/>
  <c r="M9" i="19"/>
  <c r="K9" i="19"/>
  <c r="I9" i="19"/>
  <c r="G9" i="19"/>
  <c r="H61" i="8" s="1"/>
  <c r="N11" i="16"/>
  <c r="L11" i="16"/>
  <c r="J11" i="16"/>
  <c r="H11" i="16"/>
  <c r="F11" i="16"/>
  <c r="N15" i="16" l="1"/>
  <c r="L15" i="16"/>
  <c r="J15" i="16"/>
  <c r="J10" i="16" s="1"/>
  <c r="J12" i="16" s="1"/>
  <c r="H15" i="16"/>
  <c r="F15" i="16"/>
  <c r="N14" i="16"/>
  <c r="L14" i="16"/>
  <c r="J14" i="16"/>
  <c r="H14" i="16"/>
  <c r="H10" i="16" s="1"/>
  <c r="H12" i="16" s="1"/>
  <c r="F14" i="16"/>
  <c r="N13" i="16"/>
  <c r="L13" i="16"/>
  <c r="J13" i="16"/>
  <c r="H13" i="16"/>
  <c r="F13" i="16"/>
  <c r="P21" i="7"/>
  <c r="P20" i="7"/>
  <c r="P14" i="7"/>
  <c r="P15" i="7"/>
  <c r="P16" i="7"/>
  <c r="P17" i="7"/>
  <c r="P13" i="7"/>
  <c r="P7" i="7"/>
  <c r="P8" i="7"/>
  <c r="P9" i="7"/>
  <c r="P10" i="7"/>
  <c r="P11" i="7"/>
  <c r="P6" i="7"/>
  <c r="O21" i="7"/>
  <c r="N21" i="7"/>
  <c r="N20" i="7"/>
  <c r="N14" i="7"/>
  <c r="N15" i="7"/>
  <c r="N16" i="7"/>
  <c r="N17" i="7"/>
  <c r="N13" i="7"/>
  <c r="N7" i="7"/>
  <c r="N8" i="7"/>
  <c r="N9" i="7"/>
  <c r="N10" i="7"/>
  <c r="N11" i="7"/>
  <c r="N6" i="7"/>
  <c r="L21" i="7"/>
  <c r="L20" i="7"/>
  <c r="L14" i="7"/>
  <c r="L15" i="7"/>
  <c r="L16" i="7"/>
  <c r="L17" i="7"/>
  <c r="L13" i="7"/>
  <c r="L7" i="7"/>
  <c r="L8" i="7"/>
  <c r="L9" i="7"/>
  <c r="L10" i="7"/>
  <c r="L11" i="7"/>
  <c r="L6" i="7"/>
  <c r="J21" i="7"/>
  <c r="J20" i="7"/>
  <c r="J14" i="7"/>
  <c r="J15" i="7"/>
  <c r="J16" i="7"/>
  <c r="J17" i="7"/>
  <c r="J13" i="7"/>
  <c r="J7" i="7"/>
  <c r="J8" i="7"/>
  <c r="J9" i="7"/>
  <c r="J10" i="7"/>
  <c r="J11" i="7"/>
  <c r="J6" i="7"/>
  <c r="H20" i="7"/>
  <c r="H14" i="7"/>
  <c r="H15" i="7"/>
  <c r="H16" i="7"/>
  <c r="H17" i="7"/>
  <c r="H13" i="7"/>
  <c r="H7" i="7"/>
  <c r="H8" i="7"/>
  <c r="H9" i="7"/>
  <c r="H10" i="7"/>
  <c r="H11" i="7"/>
  <c r="H6" i="7"/>
  <c r="I21" i="7"/>
  <c r="H21" i="7" l="1"/>
  <c r="L10" i="16"/>
  <c r="L12" i="16" s="1"/>
  <c r="F10" i="16"/>
  <c r="F12" i="16" s="1"/>
  <c r="N10" i="16"/>
  <c r="N12" i="16" s="1"/>
  <c r="P81" i="8"/>
  <c r="P82" i="8"/>
  <c r="P83" i="8"/>
  <c r="P84" i="8"/>
  <c r="P85" i="8"/>
  <c r="P80" i="8"/>
  <c r="P71" i="8"/>
  <c r="P72" i="8"/>
  <c r="P73" i="8"/>
  <c r="P74" i="8"/>
  <c r="P75" i="8"/>
  <c r="P76" i="8"/>
  <c r="P77" i="8"/>
  <c r="P78" i="8"/>
  <c r="P70" i="8"/>
  <c r="P65" i="8"/>
  <c r="P66" i="8"/>
  <c r="P67" i="8"/>
  <c r="P68" i="8"/>
  <c r="P64" i="8"/>
  <c r="P62" i="8"/>
  <c r="P55" i="8"/>
  <c r="P56" i="8"/>
  <c r="P57" i="8"/>
  <c r="P58" i="8"/>
  <c r="P59" i="8"/>
  <c r="P54" i="8"/>
  <c r="P48" i="8"/>
  <c r="P49" i="8"/>
  <c r="P50" i="8"/>
  <c r="P51" i="8"/>
  <c r="P52" i="8"/>
  <c r="P47" i="8"/>
  <c r="P37" i="8"/>
  <c r="P38" i="8"/>
  <c r="P39" i="8"/>
  <c r="P40" i="8"/>
  <c r="P41" i="8"/>
  <c r="P42" i="8"/>
  <c r="P43" i="8"/>
  <c r="P44" i="8"/>
  <c r="P45" i="8"/>
  <c r="P36" i="8"/>
  <c r="P29" i="8"/>
  <c r="P30" i="8"/>
  <c r="P31" i="8"/>
  <c r="P32" i="8"/>
  <c r="P33" i="8"/>
  <c r="P34" i="8"/>
  <c r="P28" i="8"/>
  <c r="P22" i="8"/>
  <c r="P23" i="8"/>
  <c r="P24" i="8"/>
  <c r="P25" i="8"/>
  <c r="P21" i="8"/>
  <c r="P16" i="8"/>
  <c r="P17" i="8"/>
  <c r="P18" i="8"/>
  <c r="P15" i="8"/>
  <c r="P13" i="8"/>
  <c r="P9" i="8"/>
  <c r="P10" i="8"/>
  <c r="P11" i="8"/>
  <c r="P8" i="8"/>
  <c r="P6" i="8"/>
  <c r="P86" i="8" s="1"/>
  <c r="O86" i="8"/>
  <c r="N81" i="8"/>
  <c r="N82" i="8"/>
  <c r="N83" i="8"/>
  <c r="N84" i="8"/>
  <c r="N85" i="8"/>
  <c r="N80" i="8"/>
  <c r="N71" i="8"/>
  <c r="N72" i="8"/>
  <c r="N73" i="8"/>
  <c r="N74" i="8"/>
  <c r="N75" i="8"/>
  <c r="N76" i="8"/>
  <c r="N77" i="8"/>
  <c r="N78" i="8"/>
  <c r="N70" i="8"/>
  <c r="N65" i="8"/>
  <c r="N66" i="8"/>
  <c r="N67" i="8"/>
  <c r="N68" i="8"/>
  <c r="N64" i="8"/>
  <c r="N62" i="8"/>
  <c r="N55" i="8"/>
  <c r="N56" i="8"/>
  <c r="N57" i="8"/>
  <c r="N58" i="8"/>
  <c r="N59" i="8"/>
  <c r="N54" i="8"/>
  <c r="N48" i="8"/>
  <c r="N49" i="8"/>
  <c r="N50" i="8"/>
  <c r="N51" i="8"/>
  <c r="N52" i="8"/>
  <c r="N47" i="8"/>
  <c r="N37" i="8"/>
  <c r="N38" i="8"/>
  <c r="N39" i="8"/>
  <c r="N40" i="8"/>
  <c r="N41" i="8"/>
  <c r="N42" i="8"/>
  <c r="N43" i="8"/>
  <c r="N44" i="8"/>
  <c r="N45" i="8"/>
  <c r="N36" i="8"/>
  <c r="N29" i="8"/>
  <c r="N30" i="8"/>
  <c r="N31" i="8"/>
  <c r="N32" i="8"/>
  <c r="N33" i="8"/>
  <c r="N34" i="8"/>
  <c r="N28" i="8"/>
  <c r="N22" i="8"/>
  <c r="N23" i="8"/>
  <c r="N24" i="8"/>
  <c r="N25" i="8"/>
  <c r="N21" i="8"/>
  <c r="N16" i="8"/>
  <c r="N17" i="8"/>
  <c r="N18" i="8"/>
  <c r="N15" i="8"/>
  <c r="N13" i="8"/>
  <c r="N9" i="8"/>
  <c r="N10" i="8"/>
  <c r="N11" i="8"/>
  <c r="N8" i="8"/>
  <c r="N6" i="8"/>
  <c r="N86" i="8" s="1"/>
  <c r="L81" i="8"/>
  <c r="L82" i="8"/>
  <c r="L83" i="8"/>
  <c r="L84" i="8"/>
  <c r="L85" i="8"/>
  <c r="L80" i="8"/>
  <c r="L71" i="8"/>
  <c r="L72" i="8"/>
  <c r="L73" i="8"/>
  <c r="L74" i="8"/>
  <c r="L75" i="8"/>
  <c r="L76" i="8"/>
  <c r="L77" i="8"/>
  <c r="L78" i="8"/>
  <c r="L70" i="8"/>
  <c r="L65" i="8"/>
  <c r="L66" i="8"/>
  <c r="L67" i="8"/>
  <c r="L68" i="8"/>
  <c r="L64" i="8"/>
  <c r="L62" i="8"/>
  <c r="L55" i="8"/>
  <c r="L56" i="8"/>
  <c r="L57" i="8"/>
  <c r="L58" i="8"/>
  <c r="L59" i="8"/>
  <c r="L54" i="8"/>
  <c r="L48" i="8"/>
  <c r="L49" i="8"/>
  <c r="L50" i="8"/>
  <c r="L51" i="8"/>
  <c r="L52" i="8"/>
  <c r="L47" i="8"/>
  <c r="L37" i="8"/>
  <c r="L38" i="8"/>
  <c r="L39" i="8"/>
  <c r="L40" i="8"/>
  <c r="L41" i="8"/>
  <c r="L42" i="8"/>
  <c r="L43" i="8"/>
  <c r="L44" i="8"/>
  <c r="L45" i="8"/>
  <c r="L36" i="8"/>
  <c r="L29" i="8"/>
  <c r="L30" i="8"/>
  <c r="L31" i="8"/>
  <c r="L32" i="8"/>
  <c r="L33" i="8"/>
  <c r="L34" i="8"/>
  <c r="L28" i="8"/>
  <c r="L22" i="8"/>
  <c r="L23" i="8"/>
  <c r="L24" i="8"/>
  <c r="L25" i="8"/>
  <c r="L21" i="8"/>
  <c r="L16" i="8"/>
  <c r="L17" i="8"/>
  <c r="L18" i="8"/>
  <c r="L15" i="8"/>
  <c r="L13" i="8"/>
  <c r="L6" i="8"/>
  <c r="N22" i="7" l="1"/>
  <c r="H10" i="21" s="1"/>
  <c r="H8" i="21"/>
  <c r="P22" i="7"/>
  <c r="I10" i="21" s="1"/>
  <c r="I8" i="21"/>
  <c r="L11" i="8"/>
  <c r="L10" i="8"/>
  <c r="L9" i="8"/>
  <c r="L8" i="8"/>
  <c r="L86" i="8" s="1"/>
  <c r="J81" i="8"/>
  <c r="J82" i="8"/>
  <c r="J83" i="8"/>
  <c r="J84" i="8"/>
  <c r="J85" i="8"/>
  <c r="J80" i="8"/>
  <c r="J71" i="8"/>
  <c r="J72" i="8"/>
  <c r="J73" i="8"/>
  <c r="J74" i="8"/>
  <c r="J75" i="8"/>
  <c r="J76" i="8"/>
  <c r="J77" i="8"/>
  <c r="J78" i="8"/>
  <c r="J70" i="8"/>
  <c r="J65" i="8"/>
  <c r="J66" i="8"/>
  <c r="J67" i="8"/>
  <c r="J68" i="8"/>
  <c r="J64" i="8"/>
  <c r="J62" i="8"/>
  <c r="J55" i="8"/>
  <c r="J56" i="8"/>
  <c r="J57" i="8"/>
  <c r="J58" i="8"/>
  <c r="J59" i="8"/>
  <c r="J54" i="8"/>
  <c r="J48" i="8"/>
  <c r="J49" i="8"/>
  <c r="J50" i="8"/>
  <c r="J51" i="8"/>
  <c r="J52" i="8"/>
  <c r="J47" i="8"/>
  <c r="J37" i="8"/>
  <c r="J38" i="8"/>
  <c r="J39" i="8"/>
  <c r="J40" i="8"/>
  <c r="J41" i="8"/>
  <c r="J42" i="8"/>
  <c r="J43" i="8"/>
  <c r="J44" i="8"/>
  <c r="J45" i="8"/>
  <c r="J36" i="8"/>
  <c r="J29" i="8"/>
  <c r="J30" i="8"/>
  <c r="J31" i="8"/>
  <c r="J32" i="8"/>
  <c r="J33" i="8"/>
  <c r="J34" i="8"/>
  <c r="J28" i="8"/>
  <c r="J22" i="8"/>
  <c r="J23" i="8"/>
  <c r="J24" i="8"/>
  <c r="J25" i="8"/>
  <c r="J21" i="8"/>
  <c r="J16" i="8"/>
  <c r="J17" i="8"/>
  <c r="J18" i="8"/>
  <c r="J15" i="8"/>
  <c r="J13" i="8"/>
  <c r="J9" i="8"/>
  <c r="J10" i="8"/>
  <c r="J11" i="8"/>
  <c r="J6" i="8"/>
  <c r="J86" i="8" s="1"/>
  <c r="F8" i="21" s="1"/>
  <c r="J8" i="8"/>
  <c r="H81" i="8"/>
  <c r="H82" i="8"/>
  <c r="H83" i="8"/>
  <c r="H84" i="8"/>
  <c r="H85" i="8"/>
  <c r="H80" i="8"/>
  <c r="H71" i="8"/>
  <c r="H72" i="8"/>
  <c r="H73" i="8"/>
  <c r="H74" i="8"/>
  <c r="H75" i="8"/>
  <c r="H76" i="8"/>
  <c r="H77" i="8"/>
  <c r="H78" i="8"/>
  <c r="H70" i="8"/>
  <c r="H65" i="8"/>
  <c r="H66" i="8"/>
  <c r="H67" i="8"/>
  <c r="H68" i="8"/>
  <c r="H64" i="8"/>
  <c r="H62" i="8"/>
  <c r="H55" i="8"/>
  <c r="H56" i="8"/>
  <c r="H57" i="8"/>
  <c r="H58" i="8"/>
  <c r="H59" i="8"/>
  <c r="H54" i="8"/>
  <c r="H48" i="8"/>
  <c r="H49" i="8"/>
  <c r="H50" i="8"/>
  <c r="H51" i="8"/>
  <c r="H52" i="8"/>
  <c r="H47" i="8"/>
  <c r="H37" i="8"/>
  <c r="H38" i="8"/>
  <c r="H39" i="8"/>
  <c r="H40" i="8"/>
  <c r="H41" i="8"/>
  <c r="H42" i="8"/>
  <c r="H43" i="8"/>
  <c r="H44" i="8"/>
  <c r="H45" i="8"/>
  <c r="H36" i="8"/>
  <c r="H29" i="8"/>
  <c r="H30" i="8"/>
  <c r="H31" i="8"/>
  <c r="H32" i="8"/>
  <c r="H33" i="8"/>
  <c r="H34" i="8"/>
  <c r="H28" i="8"/>
  <c r="H22" i="8"/>
  <c r="H23" i="8"/>
  <c r="H24" i="8"/>
  <c r="H25" i="8"/>
  <c r="H21" i="8"/>
  <c r="H16" i="8"/>
  <c r="H17" i="8"/>
  <c r="H18" i="8"/>
  <c r="H15" i="8"/>
  <c r="H13" i="8"/>
  <c r="H9" i="8"/>
  <c r="H10" i="8"/>
  <c r="H11" i="8"/>
  <c r="H8" i="8"/>
  <c r="H6" i="8"/>
  <c r="H86" i="8" s="1"/>
  <c r="E8" i="21" s="1"/>
  <c r="I11" i="21" l="1"/>
  <c r="I13" i="21" s="1"/>
  <c r="L22" i="7"/>
  <c r="G10" i="21" s="1"/>
  <c r="G11" i="21" s="1"/>
  <c r="G13" i="21" s="1"/>
  <c r="G8" i="21"/>
  <c r="J22" i="7"/>
  <c r="F10" i="21" s="1"/>
  <c r="H22" i="7"/>
  <c r="E10" i="21" s="1"/>
  <c r="O29" i="3"/>
  <c r="O27" i="3"/>
  <c r="O28" i="3"/>
  <c r="O26" i="3"/>
  <c r="O23" i="3"/>
  <c r="O20" i="3"/>
  <c r="O21" i="3"/>
  <c r="O22" i="3"/>
  <c r="O19" i="3"/>
  <c r="O15" i="3"/>
  <c r="N7" i="16" s="1"/>
  <c r="N6" i="16" s="1"/>
  <c r="N8" i="16" s="1"/>
  <c r="N16" i="16" s="1"/>
  <c r="O31" i="3" s="1"/>
  <c r="O13" i="3"/>
  <c r="O14" i="3"/>
  <c r="O12" i="3"/>
  <c r="O10" i="3"/>
  <c r="O9" i="3"/>
  <c r="O7" i="3"/>
  <c r="M29" i="3"/>
  <c r="M27" i="3"/>
  <c r="M28" i="3"/>
  <c r="M26" i="3"/>
  <c r="M23" i="3"/>
  <c r="M20" i="3"/>
  <c r="M21" i="3"/>
  <c r="M22" i="3"/>
  <c r="M19" i="3"/>
  <c r="M15" i="3"/>
  <c r="L7" i="16" s="1"/>
  <c r="L6" i="16" s="1"/>
  <c r="L8" i="16" s="1"/>
  <c r="L16" i="16" s="1"/>
  <c r="M31" i="3" s="1"/>
  <c r="M13" i="3"/>
  <c r="M14" i="3"/>
  <c r="M12" i="3"/>
  <c r="M10" i="3"/>
  <c r="M9" i="3"/>
  <c r="M7" i="3"/>
  <c r="K27" i="3"/>
  <c r="K28" i="3"/>
  <c r="K26" i="3"/>
  <c r="K20" i="3"/>
  <c r="K21" i="3"/>
  <c r="K22" i="3"/>
  <c r="K19" i="3"/>
  <c r="K13" i="3"/>
  <c r="K14" i="3"/>
  <c r="K12" i="3"/>
  <c r="K10" i="3"/>
  <c r="K9" i="3"/>
  <c r="K7" i="3"/>
  <c r="I29" i="3"/>
  <c r="I27" i="3"/>
  <c r="I28" i="3"/>
  <c r="I26" i="3"/>
  <c r="I23" i="3"/>
  <c r="I20" i="3"/>
  <c r="I21" i="3"/>
  <c r="I22" i="3"/>
  <c r="I19" i="3"/>
  <c r="I13" i="3"/>
  <c r="I14" i="3"/>
  <c r="I12" i="3"/>
  <c r="I10" i="3"/>
  <c r="I15" i="3" s="1"/>
  <c r="I9" i="3"/>
  <c r="I7" i="3"/>
  <c r="G29" i="3"/>
  <c r="G27" i="3"/>
  <c r="G28" i="3"/>
  <c r="G26" i="3"/>
  <c r="G23" i="3"/>
  <c r="G20" i="3"/>
  <c r="G21" i="3"/>
  <c r="G22" i="3"/>
  <c r="G19" i="3"/>
  <c r="G13" i="3"/>
  <c r="G14" i="3"/>
  <c r="G12" i="3"/>
  <c r="G10" i="3"/>
  <c r="G15" i="3"/>
  <c r="H11" i="21" l="1"/>
  <c r="F11" i="21"/>
  <c r="H7" i="16"/>
  <c r="H6" i="16" s="1"/>
  <c r="H8" i="16" s="1"/>
  <c r="H16" i="16" s="1"/>
  <c r="I31" i="3" s="1"/>
  <c r="O30" i="3"/>
  <c r="O32" i="3" s="1"/>
  <c r="M30" i="3"/>
  <c r="M32" i="3" s="1"/>
  <c r="I30" i="3"/>
  <c r="F7" i="16"/>
  <c r="F6" i="16" s="1"/>
  <c r="F8" i="16" s="1"/>
  <c r="F16" i="16" s="1"/>
  <c r="G31" i="3" s="1"/>
  <c r="G30" i="3"/>
  <c r="K29" i="3"/>
  <c r="K23" i="3"/>
  <c r="K15" i="3"/>
  <c r="D86" i="8"/>
  <c r="J7" i="16" l="1"/>
  <c r="J6" i="16" s="1"/>
  <c r="J8" i="16" s="1"/>
  <c r="J16" i="16" s="1"/>
  <c r="K31" i="3" s="1"/>
  <c r="I32" i="3"/>
  <c r="H13" i="21" s="1"/>
  <c r="G32" i="3"/>
  <c r="F13" i="21" s="1"/>
  <c r="K30" i="3"/>
  <c r="F52" i="8"/>
  <c r="F28" i="8"/>
  <c r="K32" i="3" l="1"/>
  <c r="F17" i="7"/>
  <c r="F78" i="8"/>
  <c r="D15" i="16" l="1"/>
  <c r="D14" i="16"/>
  <c r="D13" i="16"/>
  <c r="D11" i="16" l="1"/>
  <c r="D10" i="16" l="1"/>
  <c r="F21" i="8"/>
  <c r="F9" i="8"/>
  <c r="F10" i="8"/>
  <c r="F11" i="8"/>
  <c r="F8" i="8"/>
  <c r="F6" i="8"/>
  <c r="C7" i="14" l="1"/>
  <c r="E7" i="14" s="1"/>
  <c r="F63" i="8" s="1"/>
  <c r="E10" i="19"/>
  <c r="F19" i="7" s="1"/>
  <c r="E9" i="19"/>
  <c r="F61" i="8" s="1"/>
  <c r="D12" i="16" l="1"/>
  <c r="F29" i="3" l="1"/>
  <c r="H29" i="3"/>
  <c r="J29" i="3"/>
  <c r="L29" i="3"/>
  <c r="N29" i="3"/>
  <c r="C29" i="3"/>
  <c r="F23" i="3"/>
  <c r="H23" i="3"/>
  <c r="J23" i="3"/>
  <c r="L23" i="3"/>
  <c r="N23" i="3"/>
  <c r="C23" i="3"/>
  <c r="F15" i="3"/>
  <c r="H15" i="3"/>
  <c r="J15" i="3"/>
  <c r="L15" i="3"/>
  <c r="N15" i="3"/>
  <c r="N30" i="3" s="1"/>
  <c r="C15" i="3"/>
  <c r="E27" i="3"/>
  <c r="E28" i="3"/>
  <c r="E26" i="3"/>
  <c r="E19" i="3"/>
  <c r="E20" i="3"/>
  <c r="E21" i="3"/>
  <c r="E22" i="3"/>
  <c r="E9" i="3"/>
  <c r="E10" i="3"/>
  <c r="E12" i="3"/>
  <c r="E13" i="3"/>
  <c r="E14" i="3"/>
  <c r="E7" i="3"/>
  <c r="F81" i="8"/>
  <c r="F82" i="8"/>
  <c r="F83" i="8"/>
  <c r="F84" i="8"/>
  <c r="F80" i="8"/>
  <c r="F71" i="8"/>
  <c r="F72" i="8"/>
  <c r="F73" i="8"/>
  <c r="F74" i="8"/>
  <c r="F75" i="8"/>
  <c r="F76" i="8"/>
  <c r="F77" i="8"/>
  <c r="F70" i="8"/>
  <c r="F62" i="8"/>
  <c r="F64" i="8"/>
  <c r="F65" i="8"/>
  <c r="F66" i="8"/>
  <c r="F67" i="8"/>
  <c r="F68" i="8"/>
  <c r="F55" i="8"/>
  <c r="F56" i="8"/>
  <c r="F57" i="8"/>
  <c r="F58" i="8"/>
  <c r="F59" i="8"/>
  <c r="F54" i="8"/>
  <c r="F48" i="8"/>
  <c r="F49" i="8"/>
  <c r="F50" i="8"/>
  <c r="F51" i="8"/>
  <c r="F47" i="8"/>
  <c r="F37" i="8"/>
  <c r="F38" i="8"/>
  <c r="F39" i="8"/>
  <c r="F40" i="8"/>
  <c r="F41" i="8"/>
  <c r="F42" i="8"/>
  <c r="F43" i="8"/>
  <c r="F44" i="8"/>
  <c r="F45" i="8"/>
  <c r="F36" i="8"/>
  <c r="F30" i="8"/>
  <c r="F31" i="8"/>
  <c r="F32" i="8"/>
  <c r="F33" i="8"/>
  <c r="F34" i="8"/>
  <c r="F29" i="8"/>
  <c r="F23" i="8"/>
  <c r="F24" i="8"/>
  <c r="F25" i="8"/>
  <c r="F22" i="8"/>
  <c r="F15" i="8"/>
  <c r="F16" i="8"/>
  <c r="F17" i="8"/>
  <c r="F18" i="8"/>
  <c r="F13" i="8"/>
  <c r="F20" i="7"/>
  <c r="F14" i="7"/>
  <c r="F15" i="7"/>
  <c r="F16" i="7"/>
  <c r="F13" i="7"/>
  <c r="F7" i="7"/>
  <c r="F8" i="7"/>
  <c r="F9" i="7"/>
  <c r="F10" i="7"/>
  <c r="F11" i="7"/>
  <c r="F6" i="7"/>
  <c r="G21" i="7"/>
  <c r="K21" i="7"/>
  <c r="M21" i="7"/>
  <c r="D21" i="7"/>
  <c r="F21" i="7" l="1"/>
  <c r="D9" i="21" s="1"/>
  <c r="F30" i="3"/>
  <c r="J30" i="3"/>
  <c r="L30" i="3"/>
  <c r="H30" i="3"/>
  <c r="E29" i="3"/>
  <c r="E23" i="3"/>
  <c r="E15" i="3"/>
  <c r="C30" i="3"/>
  <c r="G86" i="8"/>
  <c r="E11" i="21" s="1"/>
  <c r="E13" i="21" s="1"/>
  <c r="I86" i="8"/>
  <c r="K86" i="8"/>
  <c r="M86" i="8"/>
  <c r="E30" i="3" l="1"/>
  <c r="D6" i="21" s="1"/>
  <c r="D7" i="16"/>
  <c r="D6" i="16" s="1"/>
  <c r="F85" i="8"/>
  <c r="F86" i="8" s="1"/>
  <c r="D8" i="21" s="1"/>
  <c r="D8" i="16" l="1"/>
  <c r="D16" i="16" s="1"/>
  <c r="F22" i="7"/>
  <c r="D10" i="21" s="1"/>
  <c r="D11" i="21" s="1"/>
  <c r="E31" i="3" l="1"/>
  <c r="E32" i="3" s="1"/>
  <c r="D7" i="21" s="1"/>
  <c r="D13" i="21" s="1"/>
</calcChain>
</file>

<file path=xl/sharedStrings.xml><?xml version="1.0" encoding="utf-8"?>
<sst xmlns="http://schemas.openxmlformats.org/spreadsheetml/2006/main" count="444" uniqueCount="213">
  <si>
    <t>اسم البنك</t>
  </si>
  <si>
    <t>المستوى</t>
  </si>
  <si>
    <t>نسبة تغطية السيولة</t>
  </si>
  <si>
    <t>نموذج احتساب نسبة تغطية السيولة</t>
  </si>
  <si>
    <t>اجمالي التدفقات النقدية الخارجة</t>
  </si>
  <si>
    <t>اجمالي التدفقات النقدية الداخلة بعد تطبيق سقف الـ75%</t>
  </si>
  <si>
    <t>اجمالي التدفقات النقدية الداخلة قبل تطبيق سقف الـ75%</t>
  </si>
  <si>
    <t>تاريخ البيانات</t>
  </si>
  <si>
    <t>اسم ضابط الارتباط لدى البنك المعني</t>
  </si>
  <si>
    <t>رقم الهاتف/الموبايل</t>
  </si>
  <si>
    <t>أصول المستوى الأول:</t>
  </si>
  <si>
    <t>أوراق النقد والمسكوكات المعدنية</t>
  </si>
  <si>
    <t>أرصدة لدى البنك المركزي وتتكون من :</t>
  </si>
  <si>
    <t>الودائع تحت الطلب وتشمل الرصيد الحر البالغ (35%) من الاحتياطي النقدي الالزامي</t>
  </si>
  <si>
    <t>المرجعية في التعليمات</t>
  </si>
  <si>
    <t>البند</t>
  </si>
  <si>
    <t>نسبة الاقتطاع</t>
  </si>
  <si>
    <t>القيمة بعد الاقتطاع</t>
  </si>
  <si>
    <t xml:space="preserve">دينار اردني </t>
  </si>
  <si>
    <t>دولار امريكي</t>
  </si>
  <si>
    <t>مجموع أصول المستوى الأول</t>
  </si>
  <si>
    <t>السندات الصادرة عن الشركة الأردنية لإعادة تمويل الرهن العقاري</t>
  </si>
  <si>
    <t>أصول المستوى الثاني(أ)</t>
  </si>
  <si>
    <t>مجموع أصول المستوى الثاني (أ)</t>
  </si>
  <si>
    <t>أصول المستوى الثاني(ب)</t>
  </si>
  <si>
    <t>مجموع أصول المستوى الثاني (ب)</t>
  </si>
  <si>
    <t>معدل التدفق النقدي الخارج للودائع</t>
  </si>
  <si>
    <t>البنود المرجعية في التعليمات</t>
  </si>
  <si>
    <t>الالتزامات المضمونة باصول المستوى الأول</t>
  </si>
  <si>
    <t>الالتزامات المضمونة باصول المستوى الثاني/ الفئة (أ)</t>
  </si>
  <si>
    <t>التدفقات النقدية الخارجة الأخرى:</t>
  </si>
  <si>
    <t>المبالغ غير المستغلة من سقوف تسهيلات السيولة الملزمة المقدمة إلى المؤسسات غير المالية والحكومات والبنوك المركزية ومؤسسات القطاع العام وبنوك التنمية</t>
  </si>
  <si>
    <t>المبالغ غير المستغلة من سقوف الائتمان والسيولة الملزمة المقدمة إلى البنوك</t>
  </si>
  <si>
    <t>المبالغ غير المستغلة من سقوف التسهيلات الائتمانية  الملزمة المقدمة إلى المؤسسات المالية الأخرى بما في ذلك شركات الأوراق المالية وشركات التأمين والأمناء والمستفيدين</t>
  </si>
  <si>
    <t>المبالغ غير المستغلة من سقوف السيولة  الملزمة المقدمة إلى المؤسسات المالية الأخرى بما في ذلك شركات الأوراق المالية وشركات التأمين والأمناء والمستفيدين</t>
  </si>
  <si>
    <t>الالتزامات التي يتم فيها تغطية المراكز المكشوفة للعملاء (حسابات مكشوفة) من خلال حسابات دائنة لعملاء آخرين دون وجود ضمانات من أصول عالية الجودة</t>
  </si>
  <si>
    <t>أصول أخرى (تتطلب موافقة البنك المركزي الأردني)</t>
  </si>
  <si>
    <t>القيمة (بالدينار الأردني)</t>
  </si>
  <si>
    <t>ودائع التجزئة المستقرة</t>
  </si>
  <si>
    <t xml:space="preserve">ودائع التجزئة الاقل استقرارا وفق الشرائح التالية: </t>
  </si>
  <si>
    <t>تقل أو تساوي 50,000 دينار اردني</t>
  </si>
  <si>
    <t>أكثر من 500,000 دينار</t>
  </si>
  <si>
    <t>الالتزامات المضمونة وتتضمن مايلي:-</t>
  </si>
  <si>
    <t>الالتزامات المضمونة التي يكون فيها الطرف المقابل بنوك مركزية</t>
  </si>
  <si>
    <t>جميع الالتزامات المضمونة الأخرى عدا المبينة أعلاه</t>
  </si>
  <si>
    <t>الضمانات المطلوبة تعاقدياً والتي لم يطالب بها الطرف المقابل بعد.</t>
  </si>
  <si>
    <t xml:space="preserve"> الضمانات المقدمة للبنك من الأصول السائلة عالية الجودة في حالة إمكانية استبدالها بضمانات من غير هذه الفئة دون موافقة للبنك</t>
  </si>
  <si>
    <t>الاقراض المضمون باصول المستوى الاول</t>
  </si>
  <si>
    <t>الاقراض المضمون باصول المستوى الثاني (أ)</t>
  </si>
  <si>
    <t>الاقراض المضمون باصول المستوى الثاني (ب)</t>
  </si>
  <si>
    <t>معاملات اقراض الهامش (Margin lending) المضمونة بأية أصول أخرى</t>
  </si>
  <si>
    <t>الاقراض المضمون بضمانات أخرى</t>
  </si>
  <si>
    <t>التدفقات النقدية الداخلة من عملاء التجزئة والمشاريع الصغيرة</t>
  </si>
  <si>
    <t>التدفقات النقدية الداخلة من البنوك والمؤسسات المالية الأخرى والبنوك المركزية</t>
  </si>
  <si>
    <t>الودائع التشغيلية المحتفظ بها لدى مؤسسات مالية أخرى</t>
  </si>
  <si>
    <t>التدفقات النقدية التعاقدية الداخلة الأخرى (مع تقديم بيان تفصيلي بهذه التدفقات)</t>
  </si>
  <si>
    <t>التدفقات النقدية الداخلة</t>
  </si>
  <si>
    <t>التدفقات الناتجة عن المشتقات المالية</t>
  </si>
  <si>
    <t>مجموع الأصول السائلة عالية الجودة</t>
  </si>
  <si>
    <t>مجموع الأصول السائلة عالية الجودة بعد الاقتطاع وطرح تعديلات الحد الأقصى لكل من أصول المستوى الثاني (أ) و (ب)</t>
  </si>
  <si>
    <t>أ</t>
  </si>
  <si>
    <t>ب</t>
  </si>
  <si>
    <t>ج</t>
  </si>
  <si>
    <t>د</t>
  </si>
  <si>
    <t>ه</t>
  </si>
  <si>
    <t>و</t>
  </si>
  <si>
    <t>ز</t>
  </si>
  <si>
    <t>ح</t>
  </si>
  <si>
    <t>ط</t>
  </si>
  <si>
    <t>هـ</t>
  </si>
  <si>
    <t xml:space="preserve">ودائع التجزئة / حسابات الاستثمار للبنوك الإسلامية بالدينار الأردني 
</t>
  </si>
  <si>
    <t>تعديلات الحد الأقصى لأصول المستوى الثاني (أ+ب) بحيث لا تتجاوز ما نسبته (40%) من الأصول السائلة عالية الجودة</t>
  </si>
  <si>
    <t>تعديلات الحد الأقصى لأصول المستوى الثاني (ب) بحيث لا تتجاوز ما نسبته (15%) من الأصول السائلة عالية الجودة</t>
  </si>
  <si>
    <t>المجموع</t>
  </si>
  <si>
    <t>اجمالي التدفقات النقدية الخارجة الناتجة عن المشتقات المالية (Gross basis)</t>
  </si>
  <si>
    <t>اجمالي التدفقات النقدية الداخلة الناتجة عن المشتقات المالية(Gross basis)</t>
  </si>
  <si>
    <t>صافي التدفقات النقدية الخارجة الناتجة عن المشتقات المالية (net of contractual cash inflows and   HQLA collateral where applicaple)</t>
  </si>
  <si>
    <t>صافي التدفقات النقدية الداخلة الناتجة عن المشتقات المالية (net of contractual cash inflows and   HQLA collateral where applicaple)</t>
  </si>
  <si>
    <t>القيمة التعاقدية (بالدينار الأردني)</t>
  </si>
  <si>
    <t>التدفقات النقدية الخارجة الناتجة عن المشتقات المالية</t>
  </si>
  <si>
    <t xml:space="preserve">الضمانات (بخلاف أصول المستوى الأول) المقدمة لأطراف مقابلة من البنك مقابل عقود المشتقات </t>
  </si>
  <si>
    <t xml:space="preserve">الضمانات (بخلاف أصول المستوى الأول) المقدمة من الأطراف المقابلة الى البنك مقابل عقود المشتقات </t>
  </si>
  <si>
    <t>صافي قيمة الضمانات</t>
  </si>
  <si>
    <t>المبلغ غير المستغل من سقوف الائتمان والسيولة الملزمة المقدمة إلى عملاء التجزئة والمشاريع الصغيرة</t>
  </si>
  <si>
    <t>لا تشمل الالتزامات المتعلقة بعقود المشتقات وعقود التحوط المتوافقة مع أحكام الشريعة الإسلامية للبنوك الإسلامية</t>
  </si>
  <si>
    <t>هي الودائع التي يكون لها نفس خصائص حسابات التجزئة وفقاً لتعليمات رأس المال التنظيمي وفقاً لمعيار بازل III بموجب تعليماتنا رقم (2016/67) ووفقاً لتعليمات رأس المال التنظيمي وفقاً للمعيار المعدل رقم (15) الصادر عن مجلس الخدمات المالية رقم (2018/72) تاريخ 4/2/2018، وفي حال عدم تمكن البنك من تحقيق الواردة في تلك التعليمات فيجب أن يكون اجمالي الودائع المجمعة للعميل لادراجه ضمن هذه الفئة أقل من (250) الف دينار</t>
  </si>
  <si>
    <t xml:space="preserve"> الودائع المقدمة من المؤسسات غير المالية غير المصنفة كمشاريع صغيرة ومؤمنة بالكامل</t>
  </si>
  <si>
    <t xml:space="preserve"> الودائع المقدمة من الحكومات (المحلية والأجنبية) غير مؤمنة بالكامل</t>
  </si>
  <si>
    <t xml:space="preserve"> الودائع المقدمة من الحكومات (المحلية والأجنبية ) والمؤمنة بالكامل</t>
  </si>
  <si>
    <t xml:space="preserve">  الودائع المقدمة من البنوك المركزية غير مؤمنة بالكامل</t>
  </si>
  <si>
    <t xml:space="preserve"> الودائع المقدمة من بنوك التنمية غير المؤمنة بالكامل</t>
  </si>
  <si>
    <t xml:space="preserve">الودائع المقدمة من البنوك </t>
  </si>
  <si>
    <t xml:space="preserve">الودائع المقدمة من مؤسسات الأوراق المالية </t>
  </si>
  <si>
    <t xml:space="preserve">الودائع المقدمة من االمنشآت ذات الأغراض الخاصة </t>
  </si>
  <si>
    <t>الودائع المقدمة من الشركات التابعة للبنك</t>
  </si>
  <si>
    <t>المبالغ غير المستغلة من سقوف  التسهيلات الائتمانية والسيولة  الملزمة المقدمة إلى الشركات الأخرى بما في ذلك المنشآت ذات الأغراض الخاصة والشركات الأخرى غير المدرجة ضمن الفئات السابقة.</t>
  </si>
  <si>
    <t>ي</t>
  </si>
  <si>
    <t>-</t>
  </si>
  <si>
    <t>رابعاً/ب/4.2/4</t>
  </si>
  <si>
    <t>سقوف الائتمان وتسهيلات السيولة المُلزمة المقدمة للبنك من بنوك أو مؤسسات مالية أخرى لأغراض البنك الخاصة</t>
  </si>
  <si>
    <t>رابعاً/ج</t>
  </si>
  <si>
    <t>تدفقات داخلة اخرى وتتضمن مايلي:-</t>
  </si>
  <si>
    <t>رابعاً/د</t>
  </si>
  <si>
    <t>تدفقات داخلة اخرى وفقا لفئات الأطراف المقابلة وتتضمن مايلي:-</t>
  </si>
  <si>
    <t>رابعاً/أ/1</t>
  </si>
  <si>
    <t>تعديلات الحد الأقصى لكل من المستوى الثاني (أ+ب) بحيث لا يزيد عن ما نسبته (40%) من اجمالي الأصول السائلة عالية الجودة، والمستوى الثاني (ب) بحيث لا يزيد عن ما نسبته (15%) من اجمالي الأصول السائلة عالية الجودة.</t>
  </si>
  <si>
    <t>اجمالي التدفقات النقدية الداخلة (قبل تطبيق سقف الـ75% من مجموع التدفقات النقدية الخارجة)</t>
  </si>
  <si>
    <t>اجمالي التدفقات النقدية الداخلة (بعد تطبيق سقف الـ75% من مجموع التدفقات النقدية الخارجة)</t>
  </si>
  <si>
    <t>سقوف الائتمان والسيولة القابلة للإلغاء وغير المشروطة "غير الملزمة"</t>
  </si>
  <si>
    <r>
      <t xml:space="preserve">الالتزامات المضمونة التي يكون فيها الطرف المقابل جهة حكومية أو مؤسسة قطاع عام </t>
    </r>
    <r>
      <rPr>
        <b/>
        <sz val="13"/>
        <rFont val="Times New Roman"/>
        <family val="1"/>
      </rPr>
      <t>(لها وزن مخاطر ترجيحي بنسبة 20% أو أقل) أو بنك تنمية وغير المضمونة بأصول المستوى الأول أو الثاني/ الفئة (أ).</t>
    </r>
  </si>
  <si>
    <t>الودائع وحسابات الاستثمار للبنوك الاسلامية والأموال الأخرى غير المضمونة ولا يتم الاحتفاظ بها لأغراض تشغيلية وتتضمن مايلي:-</t>
  </si>
  <si>
    <t xml:space="preserve"> التدفقات النقدية الخارجة الناتجة عن انخفاض قيمة الضمانات الموضوعة مقابل المشتقات المالية</t>
  </si>
  <si>
    <t>ملخص المعلومات حول نسبة تغطية السيولة</t>
  </si>
  <si>
    <t>تفاصيل الأصول السائلة عالية الجودة</t>
  </si>
  <si>
    <t>التدفقات النقدية الخارجة</t>
  </si>
  <si>
    <t>مستوى فروع الأردن</t>
  </si>
  <si>
    <t>مستوى المجموعة البنكية/موحد</t>
  </si>
  <si>
    <t>بداية كل أسبوع في حال كانت النسبة تقل عن (120%) وفي اليوم الأول من كل شهر في حال كانت النسبة تزيد عن (120%)، مرفقاً بها كشف يبين القيم اليومية المحتسبة لهذه النسبة لكافة أيام الأسبوع/الشهر.</t>
  </si>
  <si>
    <t>ملخص المعلومات المتعلقة باحتساب نسبة السيولة (LCR)</t>
  </si>
  <si>
    <t xml:space="preserve"> الأصول السائلة عالية الجودة </t>
  </si>
  <si>
    <t>التعديلات على الحد الأقصى بحيث لا يزيد مجموع أصول المستوى الثاني (أ+ب) عن ما نسبته (40%) من اجمالي الأصول السائلة عالية الجودة ولا يزيد مجموع أصول المستوى الثاني (ب) عن ما نسبته (15%) من اجمالي الأصول السائلة عالية الجودة، وكما هي مُحتسبة في الصفحة رقم (5).</t>
  </si>
  <si>
    <t>المبلغ (القيمة السوقية) بالدينار الأردني</t>
  </si>
  <si>
    <t xml:space="preserve">التدفقات النقدية الخارجة </t>
  </si>
  <si>
    <r>
      <t>ودائع التجزئة/</t>
    </r>
    <r>
      <rPr>
        <b/>
        <sz val="13"/>
        <rFont val="Calibri"/>
        <family val="2"/>
        <scheme val="minor"/>
      </rPr>
      <t>حسابات الاستثمار للبنوك الاسلامية
 (بالعملة الأجنبية مقومة بالدينار الأردني)</t>
    </r>
  </si>
  <si>
    <r>
      <t xml:space="preserve">ودائع  </t>
    </r>
    <r>
      <rPr>
        <b/>
        <sz val="13"/>
        <rFont val="Calibri"/>
        <family val="2"/>
        <scheme val="minor"/>
      </rPr>
      <t>/حسابات الاستثمار للبنوك الاسلامية والأموال الأخرى غير المضمونة من غير عملاء التجزئة (بالدينار الأردني) (1)</t>
    </r>
  </si>
  <si>
    <t>بشكل شهري على أن  ترد للبنك المركزي في اليوم العاشر من كل شهر.</t>
  </si>
  <si>
    <t>تعديلات الحد الأقصى لكل من المستوى الثاني (أ ،ب).</t>
  </si>
  <si>
    <t>التدفقات النقدية الداخلة والخارجة الناتجة عن المشتقات المالية.</t>
  </si>
  <si>
    <t>التدفقات النقدية الخارجة الناتجة عن انخفاض قيمة الضمانات الموضوعة مقابل المشتقات المالية.</t>
  </si>
  <si>
    <t>القيمة (بالالف)</t>
  </si>
  <si>
    <t xml:space="preserve">اجمالي الأصول السائلة عالية الجودة قبل التعديلات </t>
  </si>
  <si>
    <t xml:space="preserve">اجمالي الأصول السائلة عالية الجودة بعد التعديلات </t>
  </si>
  <si>
    <t>صافي التدفقات النقدية الخارجة</t>
  </si>
  <si>
    <t>ثالثاً/1.7/7</t>
  </si>
  <si>
    <t>الودائع محددة الأجل التي تستحق السداد خلال (30) يوماً أو تستحق السداد صراحةً وتعاقدياً بموجب إخطار من البنك المُودع أو يمكن للبنك بموجبها الحصول على تمويل على أساس محدد الأجل أو ليلة واحدة ويُستثنى من ذلك الودائع محددة الأخرى لدى البنك المركزي.</t>
  </si>
  <si>
    <t>أدوات الدين/ الصكوك الاسلامية و تتكون من:</t>
  </si>
  <si>
    <t>أدوات الدين/ الصكوك الاسلامية  وتتكون من:</t>
  </si>
  <si>
    <r>
      <t xml:space="preserve">أدوات دين/الصكوك إسلامية </t>
    </r>
    <r>
      <rPr>
        <b/>
        <u/>
        <sz val="15"/>
        <color theme="1"/>
        <rFont val="Calibri"/>
        <family val="2"/>
        <scheme val="minor"/>
      </rPr>
      <t>التي تُعطى وزن مخاطر بنسبة (0%) وفقاً لتعليمات رأس المال التنظيمي نافذة المفعول والتي تحقق الشروط الواردة في التعليمات</t>
    </r>
    <r>
      <rPr>
        <b/>
        <sz val="15"/>
        <color theme="1"/>
        <rFont val="Calibri"/>
        <family val="2"/>
        <scheme val="minor"/>
      </rPr>
      <t xml:space="preserve"> مُصدرة  أو مضمونة من الحكومات أو البنوك المركزية أو مؤسسات القطاع العام أو صندوق النقد الدولي أو بنك التسويات الدولية أو البنك المركزي الأوروبي أو المفوضية الأوروبية أو بنوك التنمية</t>
    </r>
  </si>
  <si>
    <r>
      <t xml:space="preserve">  أدوات دين/الصكوك الإسلامية المُصدرة  أو المضمونة من الحكومات أو البنوك المركزية أو مؤسسات القطاع العام أو بنوك التنمية </t>
    </r>
    <r>
      <rPr>
        <b/>
        <u/>
        <sz val="15"/>
        <color theme="1"/>
        <rFont val="Calibri"/>
        <family val="2"/>
        <scheme val="minor"/>
      </rPr>
      <t>والتي تُعطى وزن مخاطر بنسبة (20%) وفقاً لتعليمات رأس المال التنظيمي النافذة المفعول والتي تحقق الشروط الواردة في التعليمات.</t>
    </r>
  </si>
  <si>
    <t>ثالثا/2.7/7</t>
  </si>
  <si>
    <r>
      <t>ج. أدوات الدين/الصكوك الإسلامية المُصدرة من بنك/مؤسسة مالية م</t>
    </r>
    <r>
      <rPr>
        <b/>
        <u/>
        <sz val="15"/>
        <color theme="1"/>
        <rFont val="Calibri"/>
        <family val="2"/>
        <scheme val="minor"/>
      </rPr>
      <t>ؤهلة كمؤسسة قطاع عام وفقاً لتعليمات رأس المال التنظيمي النافذة المفعول وعلى ان تحقق الشروط الواردة في التعليمات</t>
    </r>
    <r>
      <rPr>
        <b/>
        <sz val="15"/>
        <color theme="1"/>
        <rFont val="Calibri"/>
        <family val="2"/>
        <scheme val="minor"/>
      </rPr>
      <t>.</t>
    </r>
  </si>
  <si>
    <t>أدوات الدين/الصكوك الإسلامية شاملة الأوراق التجارية والسندات المغطاة المُصدرة من الشركات والتي تحقق الشروط الواردة في التعليمات.</t>
  </si>
  <si>
    <t>أدوات الدين/ الصكوك الإسلامية (شاملة الأوراق التجارية) المُصدرة من المؤسسات غير المالية والتي تحقق الشروط الواردة في التعليمات.</t>
  </si>
  <si>
    <t>المساهمات في رؤوس أموال الشركات التي تحقق الشروط الواردة في التعليمات.</t>
  </si>
  <si>
    <t>المبلغ</t>
  </si>
  <si>
    <t>اكثر من 50,000 دينار ولغاية  100,000 دينار</t>
  </si>
  <si>
    <t>أكثر من 100,000 دينار ولغاية 500,000 دينار</t>
  </si>
  <si>
    <t>رابعاً/أ/2</t>
  </si>
  <si>
    <r>
      <t xml:space="preserve">ودائع  </t>
    </r>
    <r>
      <rPr>
        <b/>
        <sz val="13"/>
        <rFont val="Simplified Arabic"/>
      </rPr>
      <t xml:space="preserve">/حسابات الاستثمار للبنوك الاسلامية </t>
    </r>
    <r>
      <rPr>
        <b/>
        <sz val="13"/>
        <rFont val="Simplified Arabic"/>
        <family val="1"/>
      </rPr>
      <t xml:space="preserve">والأموال الأخرى غير مضمونة من غير عملاء التجزئة </t>
    </r>
    <r>
      <rPr>
        <b/>
        <sz val="13"/>
        <rFont val="Simplified Arabic"/>
      </rPr>
      <t>(بالعملة الأجنبية مقومة بالدينار الأردني)</t>
    </r>
  </si>
  <si>
    <t>الودائع وحسابات الاستثمار للبنوك الإسلامية والاموال الأخرى غير المضمونة من عملاء المشاريع الصغيرة وحسب التعريف الوارد في التعليمات وذلك  وفق الشرائح التالية:-</t>
  </si>
  <si>
    <t>الودائع التشغيلية الناتجة عن أنشطة المقاصة والحفظ وإدارة النقد</t>
  </si>
  <si>
    <t xml:space="preserve"> الودائع المقدمة من المؤسسات غير المالية وغير المصنفة كمشاريع صغيرة وغير مؤمنة بالكامل</t>
  </si>
  <si>
    <t xml:space="preserve"> الودائع المقدمة من البنوك المركزية المؤمنة بالكامل</t>
  </si>
  <si>
    <t>الودائع المقدمة من بنوك التنمية  المؤمنة بالكامل</t>
  </si>
  <si>
    <t xml:space="preserve"> الودائع المقدمة من مؤسسات القطاع العام غير المؤمنة بالكامل</t>
  </si>
  <si>
    <t xml:space="preserve"> المقدمة من مؤسسات القطاع العام المؤمنة بالكامل</t>
  </si>
  <si>
    <r>
      <t xml:space="preserve">الودائع وحسابات الاستثمار للبنوك الإسلامية والأموال الأخرى </t>
    </r>
    <r>
      <rPr>
        <b/>
        <u/>
        <sz val="15"/>
        <rFont val="Simplified Arabic"/>
      </rPr>
      <t>غير المضمونة</t>
    </r>
    <r>
      <rPr>
        <b/>
        <sz val="15"/>
        <rFont val="Simplified Arabic"/>
      </rPr>
      <t xml:space="preserve">  المقدمة من الشركات الأخرى وتتضمن مايلي:-</t>
    </r>
  </si>
  <si>
    <r>
      <t xml:space="preserve">الأوراق المالية والسندات </t>
    </r>
    <r>
      <rPr>
        <b/>
        <sz val="13"/>
        <rFont val="Simplified Arabic"/>
      </rPr>
      <t>والصكوك</t>
    </r>
    <r>
      <rPr>
        <b/>
        <sz val="13"/>
        <rFont val="Simplified Arabic"/>
        <family val="1"/>
      </rPr>
      <t xml:space="preserve"> وأدوات الدين الأخرى المصدرة من البنك  (3)</t>
    </r>
  </si>
  <si>
    <t>يتم ادراج كافة الأوراق المالية والسندات والصكوك المتوافقة مع أحكام الشريعة الإسلامية و أدوات الدين الأخرى المصدرة من البنك ضمن هذه الفئة (أي ترجح بمعامل تدفق خارج بنسبة 100%) بغض النظر عن حاملها، ما لم يتم بيع هذه السندات حصريا لعملاء التجزئة وتم الاحتفاظ بها في حسابات تجزئة (بما في ذلك حسابات عملاء المشاريع الصغيرة التي يتم معاملتها كودائع تجزئة) والتي في هذه الحالة يمكن معاملتها ضمن فئات ودائع التجزئة أو المشاريع الصغيرة، أيهما أنسب بشرط وجود قيود تمنع شراء هذه الأدوات أو الاحتفاظ بها من قبل أطراف غير عملاء التجزئة أو المشاريع الصغيرة.</t>
  </si>
  <si>
    <t>الودائع المقدمة من شركات التأمين والأمناء والمستفيدين وغيرها من المؤسسات الأخرى</t>
  </si>
  <si>
    <t>التزامات مضمونة بأصول أخرى من المستوى الثاني/ الفئة (ب) التي يكون فيها الطرف المقابل ليس جهة حكومية أو مؤسسة قطاع عام أو بنك تنمية</t>
  </si>
  <si>
    <t>صافي مطلوبات عمليات المشتقات المالية وعقود التحوط المتوافقة مع أحكام الشريعة الإسلامية ( وكما هي محتسبة في الصفحة رقم (6)) من هذا النموذج</t>
  </si>
  <si>
    <t>صافي التدفقات النقدية الداخلة  الناشئة عن المشتقات/ عقود التحوط المتوافقة مع الشريعة الإسلامية وكما هي محتسبة في الصفحة رقم (6) من هذا النموذج.</t>
  </si>
  <si>
    <r>
      <t xml:space="preserve"> قيمة الضمانات  الإضافية المطلوبة أو التدفقات النقدية الخارجة لعقود المشتقات </t>
    </r>
    <r>
      <rPr>
        <b/>
        <sz val="13"/>
        <rFont val="Simplified Arabic"/>
      </rPr>
      <t xml:space="preserve">وعقود التحوط المتوافقة مع الشريعة الإسلامية  </t>
    </r>
    <r>
      <rPr>
        <b/>
        <sz val="13"/>
        <rFont val="Simplified Arabic"/>
        <family val="1"/>
      </rPr>
      <t xml:space="preserve">وعقود التمويل وأي عقود أخرى ناتجة عن تخفيض التصنيف الائتماني للبنك </t>
    </r>
  </si>
  <si>
    <t>متطلبات السيولة الخاصة لتغطية احتمال تغير قيمة الضمانات التي يقدمها البنك في عقود المشتقات وعقود التحوط المتوافقة مع أحكام الشريعة الإسلامية والمعاملات الأخرى وذلك على كافة الضمانات بخلاف أصول المستوى الأول (و كما هي محتسبة في الصفحة رقم (7) من هذا النموذج</t>
  </si>
  <si>
    <t>الضمانات التي يمكن طلبها بواسطة الطرف المقابل بأي وقت في حالة زيادة قيمتها عن قيمة الضمان المطلوب لتغطية العقود القائمة.</t>
  </si>
  <si>
    <t>الأدوات المالية المدعومة بأصول(Asset backed securities) والسندات المغطاة و أدوات التمويل الأخرى، والصكوك الإسلامية المتوافقة مع أحكام الشريعة الإسلامية والتي تستحق خلال فترة (30) يوم والمُصدرة من البنك بافتراض عدم إمكانية إعادة التمويل.</t>
  </si>
  <si>
    <t>الدفعات المستحقة خلال فترة (30) يوم من الأوراق التجارية المدعومة بأصول وصناديق الاستثمار بالأوراق المالية، وأدوات التمويل المماثلة الأخرى</t>
  </si>
  <si>
    <t>مع مراعاة خصم قيمة أي اصول سائلة عالية الجودة مقدمة من العميل كضمان أو التي يلتزم العميل بتقديمها كضمان وعدم وجود علاقة ما بين إمكانية سحب هذه التسهيلات والقيمة السوقية للأصول المقدمة كضمان والتي  لم يتم ادراجها ضمن الأصول السائلة عالية الجودة وفق التعليمات.</t>
  </si>
  <si>
    <t xml:space="preserve">سقوف الائتمان والسيولة (4) وتتضمن مايلي:- </t>
  </si>
  <si>
    <t>المبالغ غير المستغلة من سقوف التسهيلات الائتمانية الملزمة المقدمة إلى المؤسسات غير المالية والحكومات والبنوك المركزية ومؤسسات القطاع العام وبنوك التنمية.</t>
  </si>
  <si>
    <t>الالتزامات التعاقدية بتقديم تسهيلات ائتمانية خلال فترة (30) يوم  غير مدرجة في أي بند آخر  في التعليمات بتقديم تسهيلات ائتمانية إلى مؤسسات مالية</t>
  </si>
  <si>
    <r>
      <rPr>
        <b/>
        <u/>
        <sz val="13"/>
        <rFont val="Simplified Arabic"/>
      </rPr>
      <t>الفرق</t>
    </r>
    <r>
      <rPr>
        <b/>
        <sz val="13"/>
        <rFont val="Simplified Arabic"/>
        <family val="1"/>
      </rPr>
      <t xml:space="preserve"> بين مجموع جميع الالتزامات التعاقدية (تسهيلات وسقوف الائتمان والسيولة) لعملاء التجزئة والمؤسسات غير المالية (ولم تدرج في الفئات السابقة) وبين اجمالي التدفقات النقدية الداخلة المستحقة من هؤلاء العملاء خلال فترة (30) يوم</t>
    </r>
    <r>
      <rPr>
        <b/>
        <u/>
        <sz val="13"/>
        <rFont val="Simplified Arabic"/>
      </rPr>
      <t xml:space="preserve"> في حال تجاوز مجموع جميع الالتزامات التعاقدية المذكورة نسبة (50%</t>
    </r>
    <r>
      <rPr>
        <b/>
        <sz val="13"/>
        <rFont val="Simplified Arabic"/>
        <family val="1"/>
      </rPr>
      <t>) من اجمالي التدفقات النقدية الداخلة المستحقة.</t>
    </r>
  </si>
  <si>
    <r>
      <t xml:space="preserve">أي التزامات </t>
    </r>
    <r>
      <rPr>
        <b/>
        <u/>
        <sz val="13"/>
        <rFont val="Simplified Arabic"/>
      </rPr>
      <t xml:space="preserve">غير تعاقدية </t>
    </r>
    <r>
      <rPr>
        <b/>
        <sz val="13"/>
        <rFont val="Simplified Arabic"/>
        <family val="1"/>
      </rPr>
      <t>غير مشمولة أعلاه</t>
    </r>
  </si>
  <si>
    <r>
      <t xml:space="preserve">أي تدفقات نقدية تعاقدية خارجة تستحق خلاﻝ فترة 30 يوم والتي لم يتم تغطيتها أعلاه ( بما في ذلك التأمينات النقدية المستحقة خلال فترة (30) يوم ) وذلك بخلاف المصاريف التشغيلية غير المشمولة بهذا المعيار، </t>
    </r>
    <r>
      <rPr>
        <b/>
        <u/>
        <sz val="13"/>
        <rFont val="Simplified Arabic"/>
      </rPr>
      <t>وعلى البنك تزويد تفاصيل مكونات هذه الفئة للبنك المركزي.</t>
    </r>
  </si>
  <si>
    <t>1،4،1</t>
  </si>
  <si>
    <t>1،4،2</t>
  </si>
  <si>
    <t>2،2،1</t>
  </si>
  <si>
    <t>2،2،2</t>
  </si>
  <si>
    <t>الجزء المغطى (المؤمن بالكامل) من الودائع التشغيلية الناتجة عن أنشطة المقاصة والحفظ وإدارة النقد.</t>
  </si>
  <si>
    <t>2،2،3</t>
  </si>
  <si>
    <t>2،2،4</t>
  </si>
  <si>
    <t>التزامات التمويل المستقبلية المحتملة الأخرى وتتضمن مايلي:</t>
  </si>
  <si>
    <t>التدفقات النقدية الناتجة عن معاملات الاقراض المضمون وتتضمن مايلي:-</t>
  </si>
  <si>
    <t>5،1</t>
  </si>
  <si>
    <t>3،1</t>
  </si>
  <si>
    <t>التدفقات النقدية الداخلة من االمؤسسات غير المالية والحكومة ومؤسسات القطاع العام وبنوك التنمية</t>
  </si>
  <si>
    <t>3،2</t>
  </si>
  <si>
    <t>3،3</t>
  </si>
  <si>
    <t>التدفقات النقدية الداخلة من الأوراق المالية التي تستحق خلال (30) يوم والتي لم يتم ادراجها ضمن الأصول السائلة عالية الجودة و التدفقات النقدية الداخلة الناتجة عن تسييل الأرصدة المُحتفظ بها في حسابات منفصلة طبقا للمتطلبات الرقابية المتعلقة بالأصول محل المتاجرة لحساب العملاء بشرط أن تكون هذه الأرصدة محتفظاً بها ضمن الأصول السائلة عالية الجودة.</t>
  </si>
  <si>
    <t>معدل التدفق النقدي الداخل</t>
  </si>
  <si>
    <r>
      <t xml:space="preserve">تعديلات الحد الأقصى لأصول المستوى الثاني </t>
    </r>
    <r>
      <rPr>
        <b/>
        <u/>
        <sz val="14"/>
        <color theme="1"/>
        <rFont val="Calibri"/>
        <family val="2"/>
        <scheme val="minor"/>
      </rPr>
      <t>دون الأخذ بعين الاعتبار</t>
    </r>
    <r>
      <rPr>
        <sz val="14"/>
        <color theme="1"/>
        <rFont val="Calibri"/>
        <family val="2"/>
        <scheme val="minor"/>
      </rPr>
      <t xml:space="preserve">  معاملات تمويل الأوراق المالية قصيرة الأجل وعمليات مقايضة الضمانات (Collateral Swap) التي تستحق خلال (30) يوم والتي ينشأ عنها تبادل أصول عالية الجودة.</t>
    </r>
  </si>
  <si>
    <r>
      <t xml:space="preserve">تعديلات الحد الأقصى لأصول المستوى الثاني </t>
    </r>
    <r>
      <rPr>
        <b/>
        <u/>
        <sz val="14"/>
        <color theme="1"/>
        <rFont val="Calibri"/>
        <family val="2"/>
        <scheme val="minor"/>
      </rPr>
      <t>مع الأخذ بعين الاعتبار</t>
    </r>
    <r>
      <rPr>
        <sz val="14"/>
        <color theme="1"/>
        <rFont val="Calibri"/>
        <family val="2"/>
        <scheme val="minor"/>
      </rPr>
      <t xml:space="preserve"> معاملات تمويل الأوراق المالية قصيرة الأجل وعمليات مقايضة الضمانات (Collateral Swap) التي تستحق خلال (30) يوم والتي ينشأ عنها تبادل أصول عالية الجودة.</t>
    </r>
  </si>
  <si>
    <t>التعديلات على الحد الأقصى هو القيمة الأكبر بين (التعديلات على الأصول السائلة العالية الجودة دون الأخذ بعين الاعتبار معاملات تمويل الأوراق المالية قصيرة الأجل وعمليات مقايضة الضمانات (Collateral Swap) التي تستحق خلال (30) يوم والتي ينشأ عنها تبادل أصول سائلة عالية الجودة، التعديلات على الأصول السائلة العالية الجودة بعد الأخذ بعين الاعتبار معاملات تمويل الأوراق المالية قصيرة الأجل وعمليات مقايضة الضمانات (Collateral Swap) التي تستحق خلال (30) يوم والتي ينشأ عنها تبادل أصول عالية الجودة.)</t>
  </si>
  <si>
    <t>التدفقات النقدية الداخلة والخارجة الناتجة عن المشتقات المالية</t>
  </si>
  <si>
    <t>المبلغ (القيمة السوقية)</t>
  </si>
  <si>
    <r>
      <t xml:space="preserve">أدوات الدين/الصكوك الإسلامية بالعملة المحلية الصادرة عن الحكومة (بما فيها حكومة المملكة الأردنية الهاشمية) أو البنك المركزي (بما فيه البنك المركزي الأردني) في البلد الذي تنشأ فيه مخاطر السيولة للبنك </t>
    </r>
    <r>
      <rPr>
        <b/>
        <u/>
        <sz val="15"/>
        <color theme="1"/>
        <rFont val="Calibri"/>
        <family val="2"/>
        <scheme val="minor"/>
      </rPr>
      <t>وذلك للدول التي تحمل وزن مخاطر مصرفية بنسبة غير (صفر%) وفقاً لتعليمات رأس المال التنظيمي النافذة المفعول</t>
    </r>
    <r>
      <rPr>
        <b/>
        <sz val="15"/>
        <color theme="1"/>
        <rFont val="Calibri"/>
        <family val="2"/>
        <scheme val="minor"/>
      </rPr>
      <t>.</t>
    </r>
  </si>
  <si>
    <r>
      <t xml:space="preserve">أدوات الدين/الصكوك الإسلامية بالعملة الأجنبية الصادرة عن الحكومة (بما فيها حكومة المملكة الأردنية الهاشمية) أو البنك المركزي (بما فيه البنك المركزي الأردني) بما لا يزيد على قيمة صافي التدفقات النقدية الخارجة بالعملة الأجنبية المعنية الناتجة عن سيناريو الضغط والمترتبة على عمليات البنك في الدولة التي تنشأ فيها مخاطر السيولة </t>
    </r>
    <r>
      <rPr>
        <b/>
        <u/>
        <sz val="15"/>
        <color theme="1"/>
        <rFont val="Calibri"/>
        <family val="2"/>
        <scheme val="minor"/>
      </rPr>
      <t>وذلك بالنسبة للدول التي تُعطى وزن مخاطر بنسبة غير (صفر%).</t>
    </r>
  </si>
  <si>
    <t xml:space="preserve">ودائع عملاء/ حسابات الاستثمار  للبنوك الإسلامية المستقرة للمشاريع الصغيرة التي تخضع لنفس معاملة ودائع لاجل عملاء التجزئة </t>
  </si>
  <si>
    <t xml:space="preserve">ودائع عملاء/ حسابات الاستثمار المشترك للبنوك الاسلامية المستقرة للمشاريع الصغيرة التي تخضع لنفس معاملة ودائع لاجل عملاء التجزئة </t>
  </si>
  <si>
    <t>الالتزامات المتعلقة بعمليات تمويل التجارة (بما في ذلك الكفالات والاعتمادات والقبولات) وتشمل بوالص الاستيراد والتصدير والكفالات المباشرة المتعلقة بالتزامات تمويل التجارة مثل كفالات الشحن.</t>
  </si>
  <si>
    <t>الالتزامات غير المتعلقة بعمليات تمويل التجارة (بما في ذلك الكفالات والاعتمادات والقبولات) .</t>
  </si>
  <si>
    <r>
      <rPr>
        <b/>
        <sz val="14.5"/>
        <color theme="1"/>
        <rFont val="Calibri"/>
        <family val="2"/>
        <scheme val="minor"/>
      </rPr>
      <t>التعديلات على المستوى الأول من الأصول السائلة عالية الجودة</t>
    </r>
    <r>
      <rPr>
        <sz val="14.5"/>
        <color theme="1"/>
        <rFont val="Calibri"/>
        <family val="2"/>
        <scheme val="minor"/>
      </rPr>
      <t xml:space="preserve"> = قيمة أصول المستوى الأول التي تنشأ عن عمليات التمويل والاقراض المضمونه قصيرة الاجل والتي بموجبها يتم استبدال أي من الأصول السائلة عالية الجودة مقابل أي من أصول المستوى الأول (بما في ذلك النقد).</t>
    </r>
  </si>
  <si>
    <r>
      <rPr>
        <b/>
        <sz val="14.5"/>
        <color theme="1"/>
        <rFont val="Calibri"/>
        <family val="2"/>
        <scheme val="minor"/>
      </rPr>
      <t>التعديلات على المستوى الثاني (أ) من الأصول السائلة عالية الجودة =</t>
    </r>
    <r>
      <rPr>
        <sz val="14"/>
        <color theme="1"/>
        <rFont val="Calibri"/>
        <family val="2"/>
        <scheme val="minor"/>
      </rPr>
      <t xml:space="preserve"> قيمة أصول المستوى الثاني/ فئة أ التي تنشأ عم عمليات التمويل والاقراض المضمونه قصيرة الاجل والتي بموجبها يتم استبدال أي من الأصول السائلة عالية الجودة مقابل أي من أصول المستوى الثاني/ الفئة (أ)</t>
    </r>
  </si>
  <si>
    <r>
      <rPr>
        <b/>
        <sz val="14.5"/>
        <color theme="1"/>
        <rFont val="Calibri"/>
        <family val="2"/>
        <scheme val="minor"/>
      </rPr>
      <t>التعديلات على المستوى الثاني (ب) من الأصول السائلة عالية الجودة =</t>
    </r>
    <r>
      <rPr>
        <sz val="14"/>
        <color theme="1"/>
        <rFont val="Calibri"/>
        <family val="2"/>
        <scheme val="minor"/>
      </rPr>
      <t xml:space="preserve"> قيمة أصول المستوى الثاني/ الفئة (ب) التي تنشأ عم عمليات التمويل والاقراض المضمونه قصيرة الاجل والتي بموجبها يتم استبدال أي من الأصول السائلة عالية الجودة مقابل أي من أصول المستوى / الفئة ب </t>
    </r>
  </si>
  <si>
    <t>يتكون هذا النموذج من (7) صفحات كما هي مبينة أدناه ويقع على عاتق البنك مسؤولية تعبئة جميع البيانات بشكل دقيق وتزويدها للبنك المركزي وذلك لاجمالي العملات وبالدينار الأردني و كما يلي:</t>
  </si>
  <si>
    <t>المبلغ (القيمة السوقية) قبل الاقتطاع</t>
  </si>
  <si>
    <t>الدينار الأردني</t>
  </si>
  <si>
    <t>القيمة المحسوبة</t>
  </si>
  <si>
    <t>المبلغ (القيمة السوقية) بما يعادله بالدينار الأردني</t>
  </si>
  <si>
    <t>إجمالي العملات (بما يعادلها بالدينار الأردني)</t>
  </si>
  <si>
    <t xml:space="preserve"> تذكر اسم العملة المؤثرة إن وجد</t>
  </si>
  <si>
    <t>على البنك احتساب نسبة تغطية السيولة للعملات المؤثرة حسب تعريفها  الوارد ضمن الفقرة (ثانياً/3) من تعليمات نسبة تغطية السيولة رقم (5/2020)، حيث يتيح هذا النموذج امكانية اضافة عملات مؤثرة أخرى - إن وُجد - بخلاف الدينار الاردني والدولار الأمريكي.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</si>
</sst>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00_);_(&quot;$&quot;* \(#,##0.00\);_(&quot;$&quot;* &quot;-&quot;??_);_(@_)"/>
    <numFmt numFmtId="165" formatCode="_(* #,##0.00_);_(* \(#,##0.00\);_(* &quot;-&quot;??_);_(@_)"/>
    <numFmt numFmtId="166" formatCode="_(* #,##0_);_(* \(#,##0\);_(* &quot;-&quot;??_);_(@_)"/>
    <numFmt numFmtId="167" formatCode="0.0%"/>
  </numFmts>
  <fonts count="46">
    <font>
      <sz val="11"/>
      <color theme="1"/>
      <name val="Calibri"/>
      <family val="2"/>
      <scheme val="minor"/>
    </font>
    <font>
      <b/>
      <sz val="11"/>
      <color theme="1"/>
      <name val="Calibri"/>
      <family val="2"/>
      <scheme val="minor"/>
    </font>
    <font>
      <sz val="16"/>
      <color theme="1"/>
      <name val="Calibri"/>
      <family val="2"/>
      <scheme val="minor"/>
    </font>
    <font>
      <sz val="18"/>
      <color theme="1"/>
      <name val="Calibri"/>
      <family val="2"/>
      <scheme val="minor"/>
    </font>
    <font>
      <sz val="26"/>
      <color theme="1"/>
      <name val="Calibri"/>
      <family val="2"/>
      <scheme val="minor"/>
    </font>
    <font>
      <sz val="14"/>
      <color theme="1"/>
      <name val="Calibri"/>
      <family val="2"/>
      <scheme val="minor"/>
    </font>
    <font>
      <sz val="11"/>
      <color rgb="FFFF0000"/>
      <name val="Calibri"/>
      <family val="2"/>
      <scheme val="minor"/>
    </font>
    <font>
      <b/>
      <sz val="15"/>
      <color theme="1"/>
      <name val="Calibri"/>
      <family val="2"/>
      <scheme val="minor"/>
    </font>
    <font>
      <b/>
      <sz val="20"/>
      <color theme="1"/>
      <name val="Calibri"/>
      <family val="2"/>
      <scheme val="minor"/>
    </font>
    <font>
      <sz val="20"/>
      <color theme="1"/>
      <name val="Calibri"/>
      <family val="2"/>
      <scheme val="minor"/>
    </font>
    <font>
      <b/>
      <sz val="12"/>
      <color theme="1"/>
      <name val="Calibri"/>
      <family val="2"/>
      <scheme val="minor"/>
    </font>
    <font>
      <b/>
      <sz val="11"/>
      <color theme="1"/>
      <name val="Simplified Arabic"/>
      <family val="1"/>
    </font>
    <font>
      <sz val="11"/>
      <color theme="1"/>
      <name val="Simplified Arabic"/>
      <family val="1"/>
    </font>
    <font>
      <b/>
      <sz val="13"/>
      <name val="Simplified Arabic"/>
      <family val="1"/>
    </font>
    <font>
      <b/>
      <sz val="13"/>
      <name val="Simplified Arabic"/>
    </font>
    <font>
      <b/>
      <u/>
      <sz val="14"/>
      <color theme="1"/>
      <name val="Calibri"/>
      <family val="2"/>
      <scheme val="minor"/>
    </font>
    <font>
      <b/>
      <sz val="14"/>
      <color theme="1"/>
      <name val="Simplified Arabic"/>
    </font>
    <font>
      <sz val="11"/>
      <color theme="1"/>
      <name val="Calibri"/>
      <family val="2"/>
      <scheme val="minor"/>
    </font>
    <font>
      <b/>
      <sz val="15"/>
      <color theme="1"/>
      <name val="Simplified Arabic"/>
    </font>
    <font>
      <b/>
      <sz val="15"/>
      <name val="Simplified Arabic"/>
    </font>
    <font>
      <b/>
      <sz val="15"/>
      <color theme="1"/>
      <name val="Simplified Arabic"/>
      <family val="1"/>
    </font>
    <font>
      <b/>
      <sz val="15"/>
      <name val="Simplified Arabic"/>
      <family val="1"/>
    </font>
    <font>
      <b/>
      <sz val="13"/>
      <color theme="1"/>
      <name val="Simplified Arabic"/>
      <family val="1"/>
    </font>
    <font>
      <b/>
      <sz val="13"/>
      <color theme="1"/>
      <name val="Simplified Arabic"/>
    </font>
    <font>
      <b/>
      <sz val="13"/>
      <color theme="1"/>
      <name val="Calibri"/>
      <family val="2"/>
      <scheme val="minor"/>
    </font>
    <font>
      <b/>
      <sz val="13"/>
      <name val="Times New Roman"/>
      <family val="1"/>
    </font>
    <font>
      <b/>
      <sz val="14"/>
      <color theme="1"/>
      <name val="Calibri"/>
      <family val="2"/>
      <scheme val="minor"/>
    </font>
    <font>
      <sz val="15"/>
      <color theme="1"/>
      <name val="Calibri"/>
      <family val="2"/>
      <scheme val="minor"/>
    </font>
    <font>
      <u/>
      <sz val="11"/>
      <color theme="10"/>
      <name val="Calibri"/>
      <family val="2"/>
      <scheme val="minor"/>
    </font>
    <font>
      <u/>
      <sz val="15"/>
      <color theme="10"/>
      <name val="Calibri"/>
      <family val="2"/>
      <scheme val="minor"/>
    </font>
    <font>
      <b/>
      <sz val="16"/>
      <color theme="1"/>
      <name val="Calibri"/>
      <family val="2"/>
      <scheme val="minor"/>
    </font>
    <font>
      <b/>
      <sz val="15"/>
      <name val="Calibri"/>
      <family val="2"/>
      <scheme val="minor"/>
    </font>
    <font>
      <b/>
      <sz val="13"/>
      <name val="Calibri"/>
      <family val="2"/>
      <scheme val="minor"/>
    </font>
    <font>
      <b/>
      <sz val="14.5"/>
      <color theme="1"/>
      <name val="Calibri"/>
      <family val="2"/>
      <scheme val="minor"/>
    </font>
    <font>
      <sz val="14.5"/>
      <color theme="1"/>
      <name val="Calibri"/>
      <family val="2"/>
      <scheme val="minor"/>
    </font>
    <font>
      <sz val="22"/>
      <color theme="1"/>
      <name val="Calibri"/>
      <family val="2"/>
      <scheme val="minor"/>
    </font>
    <font>
      <b/>
      <sz val="24"/>
      <color theme="1"/>
      <name val="Calibri"/>
      <family val="2"/>
      <scheme val="minor"/>
    </font>
    <font>
      <b/>
      <sz val="22"/>
      <color theme="1"/>
      <name val="Calibri"/>
      <family val="2"/>
      <scheme val="minor"/>
    </font>
    <font>
      <b/>
      <u/>
      <sz val="15"/>
      <color theme="1"/>
      <name val="Calibri"/>
      <family val="2"/>
      <scheme val="minor"/>
    </font>
    <font>
      <b/>
      <u/>
      <sz val="15"/>
      <name val="Simplified Arabic"/>
    </font>
    <font>
      <b/>
      <u/>
      <sz val="13"/>
      <name val="Simplified Arabic"/>
    </font>
    <font>
      <b/>
      <sz val="23"/>
      <color theme="1"/>
      <name val="Calibri"/>
      <family val="2"/>
      <scheme val="minor"/>
    </font>
    <font>
      <b/>
      <sz val="18"/>
      <color theme="1"/>
      <name val="Simplified Arabic"/>
      <family val="1"/>
    </font>
    <font>
      <sz val="9"/>
      <color theme="1"/>
      <name val="Calibri"/>
      <family val="2"/>
      <scheme val="minor"/>
    </font>
    <font>
      <b/>
      <sz val="14"/>
      <color rgb="FFFF0000"/>
      <name val="Calibri"/>
      <family val="2"/>
      <scheme val="minor"/>
    </font>
    <font>
      <b/>
      <sz val="12"/>
      <color rgb="FFFF0000"/>
      <name val="Calibri"/>
      <family val="2"/>
      <scheme val="minor"/>
    </font>
  </fonts>
  <fills count="15">
    <fill>
      <patternFill patternType="none"/>
    </fill>
    <fill>
      <patternFill patternType="gray125"/>
    </fill>
    <fill>
      <patternFill patternType="solid">
        <fgColor theme="4" tint="0.39997558519241921"/>
        <bgColor indexed="64"/>
      </patternFill>
    </fill>
    <fill>
      <gradientFill degree="45">
        <stop position="0">
          <color theme="4" tint="0.80001220740379042"/>
        </stop>
        <stop position="1">
          <color theme="4" tint="0.80001220740379042"/>
        </stop>
      </gradientFill>
    </fill>
    <fill>
      <patternFill patternType="solid">
        <fgColor theme="0"/>
        <bgColor auto="1"/>
      </patternFill>
    </fill>
    <fill>
      <patternFill patternType="solid">
        <fgColor theme="4" tint="0.39994506668294322"/>
        <bgColor indexed="64"/>
      </patternFill>
    </fill>
    <fill>
      <patternFill patternType="solid">
        <fgColor theme="0"/>
        <bgColor theme="0"/>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002060"/>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00B050"/>
        <bgColor indexed="64"/>
      </patternFill>
    </fill>
  </fills>
  <borders count="224">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medium">
        <color theme="1"/>
      </right>
      <top/>
      <bottom/>
      <diagonal/>
    </border>
    <border>
      <left style="medium">
        <color theme="1"/>
      </left>
      <right/>
      <top style="medium">
        <color theme="1"/>
      </top>
      <bottom/>
      <diagonal/>
    </border>
    <border>
      <left style="medium">
        <color theme="1"/>
      </left>
      <right/>
      <top/>
      <bottom/>
      <diagonal/>
    </border>
    <border>
      <left/>
      <right style="medium">
        <color theme="1"/>
      </right>
      <top style="medium">
        <color theme="1"/>
      </top>
      <bottom/>
      <diagonal/>
    </border>
    <border>
      <left style="medium">
        <color theme="4" tint="-0.499984740745262"/>
      </left>
      <right/>
      <top style="medium">
        <color theme="4" tint="-0.499984740745262"/>
      </top>
      <bottom style="medium">
        <color theme="4" tint="-0.499984740745262"/>
      </bottom>
      <diagonal/>
    </border>
    <border>
      <left style="medium">
        <color theme="1"/>
      </left>
      <right/>
      <top style="thin">
        <color auto="1"/>
      </top>
      <bottom style="thin">
        <color auto="1"/>
      </bottom>
      <diagonal/>
    </border>
    <border>
      <left/>
      <right style="medium">
        <color theme="1"/>
      </right>
      <top style="thin">
        <color auto="1"/>
      </top>
      <bottom style="thin">
        <color auto="1"/>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medium">
        <color theme="1"/>
      </right>
      <top style="medium">
        <color theme="1"/>
      </top>
      <bottom style="medium">
        <color theme="1"/>
      </bottom>
      <diagonal/>
    </border>
    <border>
      <left/>
      <right style="thin">
        <color theme="0"/>
      </right>
      <top style="thin">
        <color theme="0"/>
      </top>
      <bottom/>
      <diagonal/>
    </border>
    <border>
      <left/>
      <right style="thin">
        <color theme="0"/>
      </right>
      <top/>
      <bottom style="thin">
        <color theme="0"/>
      </bottom>
      <diagonal/>
    </border>
    <border>
      <left style="thick">
        <color theme="4" tint="-0.499984740745262"/>
      </left>
      <right/>
      <top style="thick">
        <color theme="4" tint="-0.499984740745262"/>
      </top>
      <bottom style="thick">
        <color theme="4" tint="-0.499984740745262"/>
      </bottom>
      <diagonal/>
    </border>
    <border>
      <left style="thin">
        <color theme="0"/>
      </left>
      <right style="thin">
        <color theme="0"/>
      </right>
      <top/>
      <bottom/>
      <diagonal/>
    </border>
    <border>
      <left/>
      <right style="thin">
        <color theme="0"/>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thin">
        <color auto="1"/>
      </right>
      <top/>
      <bottom style="medium">
        <color theme="4" tint="-0.499984740745262"/>
      </bottom>
      <diagonal/>
    </border>
    <border>
      <left style="thin">
        <color auto="1"/>
      </left>
      <right style="thin">
        <color auto="1"/>
      </right>
      <top/>
      <bottom style="medium">
        <color theme="4" tint="-0.499984740745262"/>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auto="1"/>
      </left>
      <right/>
      <top/>
      <bottom style="medium">
        <color theme="4" tint="-0.499984740745262"/>
      </bottom>
      <diagonal/>
    </border>
    <border>
      <left style="thick">
        <color theme="4" tint="-0.499984740745262"/>
      </left>
      <right style="thin">
        <color theme="4" tint="-0.499984740745262"/>
      </right>
      <top style="thick">
        <color theme="4" tint="-0.499984740745262"/>
      </top>
      <bottom style="thick">
        <color theme="4" tint="-0.499984740745262"/>
      </bottom>
      <diagonal/>
    </border>
    <border>
      <left style="thin">
        <color theme="4" tint="-0.499984740745262"/>
      </left>
      <right style="thin">
        <color theme="4" tint="-0.499984740745262"/>
      </right>
      <top style="thick">
        <color theme="4" tint="-0.499984740745262"/>
      </top>
      <bottom style="thick">
        <color theme="4" tint="-0.499984740745262"/>
      </bottom>
      <diagonal/>
    </border>
    <border>
      <left style="medium">
        <color theme="4" tint="-0.499984740745262"/>
      </left>
      <right style="medium">
        <color theme="4" tint="-0.499984740745262"/>
      </right>
      <top/>
      <bottom style="medium">
        <color theme="4" tint="-0.499984740745262"/>
      </bottom>
      <diagonal/>
    </border>
    <border>
      <left/>
      <right/>
      <top style="medium">
        <color theme="4" tint="-0.499984740745262"/>
      </top>
      <bottom style="medium">
        <color theme="4" tint="-0.499984740745262"/>
      </bottom>
      <diagonal/>
    </border>
    <border>
      <left style="thin">
        <color theme="0"/>
      </left>
      <right/>
      <top/>
      <bottom style="thin">
        <color theme="0"/>
      </bottom>
      <diagonal/>
    </border>
    <border>
      <left style="thick">
        <color theme="4" tint="-0.499984740745262"/>
      </left>
      <right style="thin">
        <color theme="4" tint="-0.499984740745262"/>
      </right>
      <top style="thick">
        <color theme="4" tint="-0.499984740745262"/>
      </top>
      <bottom style="thick">
        <color theme="4" tint="-0.24994659260841701"/>
      </bottom>
      <diagonal/>
    </border>
    <border>
      <left style="thin">
        <color theme="4" tint="-0.499984740745262"/>
      </left>
      <right style="thin">
        <color theme="4" tint="-0.499984740745262"/>
      </right>
      <top style="thick">
        <color theme="4" tint="-0.499984740745262"/>
      </top>
      <bottom style="thick">
        <color theme="4" tint="-0.24994659260841701"/>
      </bottom>
      <diagonal/>
    </border>
    <border>
      <left style="thin">
        <color theme="4" tint="-0.499984740745262"/>
      </left>
      <right style="thick">
        <color theme="4" tint="-0.24994659260841701"/>
      </right>
      <top style="thick">
        <color theme="4" tint="-0.499984740745262"/>
      </top>
      <bottom style="thick">
        <color theme="4" tint="-0.24994659260841701"/>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style="thin">
        <color theme="4" tint="0.59996337778862885"/>
      </right>
      <top style="thick">
        <color theme="4" tint="0.59996337778862885"/>
      </top>
      <bottom style="thin">
        <color theme="4" tint="0.59996337778862885"/>
      </bottom>
      <diagonal/>
    </border>
    <border>
      <left/>
      <right style="thin">
        <color theme="4" tint="0.59996337778862885"/>
      </right>
      <top style="thick">
        <color theme="4" tint="0.59996337778862885"/>
      </top>
      <bottom style="thin">
        <color theme="4" tint="0.59996337778862885"/>
      </bottom>
      <diagonal/>
    </border>
    <border>
      <left/>
      <right style="thin">
        <color theme="4" tint="0.59996337778862885"/>
      </right>
      <top style="thin">
        <color theme="4" tint="0.59996337778862885"/>
      </top>
      <bottom style="thin">
        <color theme="4" tint="0.59996337778862885"/>
      </bottom>
      <diagonal/>
    </border>
    <border>
      <left style="medium">
        <color theme="4" tint="-0.499984740745262"/>
      </left>
      <right style="medium">
        <color theme="4" tint="-0.499984740745262"/>
      </right>
      <top style="medium">
        <color theme="4" tint="-0.499984740745262"/>
      </top>
      <bottom style="thin">
        <color theme="4" tint="0.59996337778862885"/>
      </bottom>
      <diagonal/>
    </border>
    <border>
      <left style="medium">
        <color theme="4" tint="-0.499984740745262"/>
      </left>
      <right style="medium">
        <color theme="4" tint="-0.499984740745262"/>
      </right>
      <top style="thin">
        <color theme="4" tint="0.59996337778862885"/>
      </top>
      <bottom style="thin">
        <color theme="4" tint="0.59996337778862885"/>
      </bottom>
      <diagonal/>
    </border>
    <border>
      <left style="medium">
        <color theme="4" tint="-0.499984740745262"/>
      </left>
      <right style="medium">
        <color theme="4" tint="-0.499984740745262"/>
      </right>
      <top style="thin">
        <color theme="4" tint="0.59996337778862885"/>
      </top>
      <bottom style="medium">
        <color theme="4" tint="-0.499984740745262"/>
      </bottom>
      <diagonal/>
    </border>
    <border>
      <left style="medium">
        <color theme="4" tint="-0.499984740745262"/>
      </left>
      <right style="medium">
        <color theme="4" tint="-0.499984740745262"/>
      </right>
      <top style="thin">
        <color theme="4" tint="0.5999633777886288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ck">
        <color theme="4" tint="-0.499984740745262"/>
      </right>
      <top style="medium">
        <color indexed="64"/>
      </top>
      <bottom style="medium">
        <color indexed="64"/>
      </bottom>
      <diagonal/>
    </border>
    <border>
      <left/>
      <right style="thin">
        <color theme="4" tint="-0.499984740745262"/>
      </right>
      <top style="medium">
        <color indexed="64"/>
      </top>
      <bottom style="medium">
        <color indexed="64"/>
      </bottom>
      <diagonal/>
    </border>
    <border>
      <left/>
      <right style="thin">
        <color theme="4" tint="0.59996337778862885"/>
      </right>
      <top style="thin">
        <color theme="4" tint="0.59996337778862885"/>
      </top>
      <bottom style="medium">
        <color indexed="64"/>
      </bottom>
      <diagonal/>
    </border>
    <border>
      <left style="thin">
        <color theme="4" tint="0.59996337778862885"/>
      </left>
      <right style="thin">
        <color theme="4" tint="0.59996337778862885"/>
      </right>
      <top style="thin">
        <color theme="4" tint="0.59996337778862885"/>
      </top>
      <bottom style="medium">
        <color indexed="64"/>
      </bottom>
      <diagonal/>
    </border>
    <border>
      <left style="medium">
        <color indexed="64"/>
      </left>
      <right style="medium">
        <color indexed="64"/>
      </right>
      <top/>
      <bottom style="thin">
        <color theme="4" tint="0.59996337778862885"/>
      </bottom>
      <diagonal/>
    </border>
    <border>
      <left style="medium">
        <color indexed="64"/>
      </left>
      <right style="medium">
        <color theme="4" tint="-0.499984740745262"/>
      </right>
      <top/>
      <bottom/>
      <diagonal/>
    </border>
    <border>
      <left/>
      <right style="medium">
        <color indexed="64"/>
      </right>
      <top style="thin">
        <color theme="4" tint="0.59996337778862885"/>
      </top>
      <bottom style="thin">
        <color theme="4" tint="0.59996337778862885"/>
      </bottom>
      <diagonal/>
    </border>
    <border>
      <left style="medium">
        <color indexed="64"/>
      </left>
      <right style="medium">
        <color theme="4" tint="-0.499984740745262"/>
      </right>
      <top style="medium">
        <color theme="4" tint="-0.499984740745262"/>
      </top>
      <bottom/>
      <diagonal/>
    </border>
    <border>
      <left style="thin">
        <color theme="4" tint="0.59996337778862885"/>
      </left>
      <right style="medium">
        <color indexed="64"/>
      </right>
      <top style="thin">
        <color theme="4" tint="0.59996337778862885"/>
      </top>
      <bottom style="thin">
        <color theme="4" tint="0.59996337778862885"/>
      </bottom>
      <diagonal/>
    </border>
    <border>
      <left style="medium">
        <color indexed="64"/>
      </left>
      <right style="medium">
        <color theme="4" tint="-0.499984740745262"/>
      </right>
      <top/>
      <bottom style="medium">
        <color theme="4" tint="-0.499984740745262"/>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4" tint="0.59996337778862885"/>
      </right>
      <top style="thin">
        <color theme="4" tint="0.59996337778862885"/>
      </top>
      <bottom/>
      <diagonal/>
    </border>
    <border>
      <left style="medium">
        <color indexed="64"/>
      </left>
      <right/>
      <top/>
      <bottom style="thin">
        <color theme="4" tint="0.59996337778862885"/>
      </bottom>
      <diagonal/>
    </border>
    <border>
      <left style="medium">
        <color indexed="64"/>
      </left>
      <right/>
      <top style="thin">
        <color theme="4" tint="0.59996337778862885"/>
      </top>
      <bottom style="thin">
        <color theme="4" tint="0.59996337778862885"/>
      </bottom>
      <diagonal/>
    </border>
    <border>
      <left style="medium">
        <color indexed="64"/>
      </left>
      <right/>
      <top style="thin">
        <color theme="4" tint="0.59996337778862885"/>
      </top>
      <bottom/>
      <diagonal/>
    </border>
    <border>
      <left style="medium">
        <color theme="4" tint="-0.499984740745262"/>
      </left>
      <right style="medium">
        <color theme="4" tint="-0.499984740745262"/>
      </right>
      <top style="thin">
        <color theme="4" tint="0.59996337778862885"/>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ck">
        <color theme="4" tint="-0.499984740745262"/>
      </right>
      <top/>
      <bottom style="medium">
        <color indexed="64"/>
      </bottom>
      <diagonal/>
    </border>
    <border>
      <left/>
      <right style="thin">
        <color theme="4" tint="-0.499984740745262"/>
      </right>
      <top style="thick">
        <color theme="4" tint="-0.499984740745262"/>
      </top>
      <bottom style="medium">
        <color indexed="64"/>
      </bottom>
      <diagonal/>
    </border>
    <border>
      <left/>
      <right style="thin">
        <color theme="4" tint="0.59996337778862885"/>
      </right>
      <top/>
      <bottom style="thin">
        <color theme="4" tint="0.59996337778862885"/>
      </bottom>
      <diagonal/>
    </border>
    <border>
      <left style="thin">
        <color theme="4" tint="0.59996337778862885"/>
      </left>
      <right style="medium">
        <color indexed="64"/>
      </right>
      <top/>
      <bottom style="thin">
        <color theme="4" tint="0.59996337778862885"/>
      </bottom>
      <diagonal/>
    </border>
    <border>
      <left style="thin">
        <color theme="4" tint="0.59996337778862885"/>
      </left>
      <right/>
      <top/>
      <bottom style="medium">
        <color indexed="64"/>
      </bottom>
      <diagonal/>
    </border>
    <border>
      <left/>
      <right/>
      <top style="thick">
        <color theme="4" tint="-0.499984740745262"/>
      </top>
      <bottom style="thick">
        <color theme="4" tint="-0.499984740745262"/>
      </bottom>
      <diagonal/>
    </border>
    <border>
      <left style="medium">
        <color theme="1"/>
      </left>
      <right style="medium">
        <color theme="1"/>
      </right>
      <top/>
      <bottom style="medium">
        <color theme="1"/>
      </bottom>
      <diagonal/>
    </border>
    <border>
      <left style="medium">
        <color indexed="64"/>
      </left>
      <right style="medium">
        <color theme="4" tint="0.39994506668294322"/>
      </right>
      <top style="medium">
        <color theme="4" tint="0.39994506668294322"/>
      </top>
      <bottom style="medium">
        <color theme="4" tint="0.39994506668294322"/>
      </bottom>
      <diagonal/>
    </border>
    <border>
      <left style="medium">
        <color theme="4" tint="0.39994506668294322"/>
      </left>
      <right style="medium">
        <color indexed="64"/>
      </right>
      <top style="medium">
        <color theme="4" tint="0.39994506668294322"/>
      </top>
      <bottom style="medium">
        <color theme="4" tint="0.39994506668294322"/>
      </bottom>
      <diagonal/>
    </border>
    <border>
      <left style="thin">
        <color theme="4" tint="-0.24994659260841701"/>
      </left>
      <right style="medium">
        <color theme="4" tint="-0.499984740745262"/>
      </right>
      <top style="medium">
        <color theme="4" tint="-0.499984740745262"/>
      </top>
      <bottom/>
      <diagonal/>
    </border>
    <border>
      <left style="thin">
        <color theme="4" tint="-0.24994659260841701"/>
      </left>
      <right style="medium">
        <color theme="4" tint="-0.499984740745262"/>
      </right>
      <top/>
      <bottom/>
      <diagonal/>
    </border>
    <border>
      <left style="thin">
        <color theme="4" tint="-0.24994659260841701"/>
      </left>
      <right style="medium">
        <color theme="4" tint="-0.499984740745262"/>
      </right>
      <top/>
      <bottom style="thick">
        <color theme="4" tint="-0.499984740745262"/>
      </bottom>
      <diagonal/>
    </border>
    <border>
      <left/>
      <right style="medium">
        <color theme="4" tint="-0.499984740745262"/>
      </right>
      <top style="medium">
        <color theme="4" tint="-0.499984740745262"/>
      </top>
      <bottom/>
      <diagonal/>
    </border>
    <border>
      <left/>
      <right style="medium">
        <color theme="4" tint="-0.499984740745262"/>
      </right>
      <top/>
      <bottom/>
      <diagonal/>
    </border>
    <border>
      <left/>
      <right style="medium">
        <color theme="4" tint="-0.499984740745262"/>
      </right>
      <top/>
      <bottom style="thick">
        <color theme="4" tint="-0.499984740745262"/>
      </bottom>
      <diagonal/>
    </border>
    <border>
      <left style="thick">
        <color theme="4" tint="-0.24994659260841701"/>
      </left>
      <right style="thin">
        <color theme="4" tint="0.59996337778862885"/>
      </right>
      <top style="thick">
        <color theme="4" tint="-0.24994659260841701"/>
      </top>
      <bottom/>
      <diagonal/>
    </border>
    <border>
      <left/>
      <right style="thin">
        <color theme="4" tint="0.59996337778862885"/>
      </right>
      <top style="thick">
        <color theme="4" tint="-0.24994659260841701"/>
      </top>
      <bottom/>
      <diagonal/>
    </border>
    <border>
      <left style="thin">
        <color theme="4" tint="0.59996337778862885"/>
      </left>
      <right style="thin">
        <color theme="4" tint="0.59996337778862885"/>
      </right>
      <top style="thick">
        <color theme="4" tint="-0.24994659260841701"/>
      </top>
      <bottom/>
      <diagonal/>
    </border>
    <border>
      <left/>
      <right style="thin">
        <color theme="4" tint="0.59996337778862885"/>
      </right>
      <top style="thick">
        <color theme="4" tint="-0.24994659260841701"/>
      </top>
      <bottom style="thin">
        <color theme="4" tint="0.59996337778862885"/>
      </bottom>
      <diagonal/>
    </border>
    <border>
      <left style="thin">
        <color theme="4" tint="0.59996337778862885"/>
      </left>
      <right style="thin">
        <color theme="4" tint="0.59996337778862885"/>
      </right>
      <top style="thick">
        <color theme="4" tint="-0.24994659260841701"/>
      </top>
      <bottom style="thin">
        <color theme="4" tint="0.59996337778862885"/>
      </bottom>
      <diagonal/>
    </border>
    <border>
      <left style="thin">
        <color theme="4" tint="0.59996337778862885"/>
      </left>
      <right style="thick">
        <color theme="4" tint="-0.24994659260841701"/>
      </right>
      <top style="thick">
        <color theme="4" tint="-0.24994659260841701"/>
      </top>
      <bottom style="thin">
        <color theme="4" tint="0.59996337778862885"/>
      </bottom>
      <diagonal/>
    </border>
    <border>
      <left style="thick">
        <color theme="4" tint="-0.24994659260841701"/>
      </left>
      <right style="thin">
        <color theme="4" tint="0.59996337778862885"/>
      </right>
      <top/>
      <bottom style="thick">
        <color theme="4" tint="-0.24994659260841701"/>
      </bottom>
      <diagonal/>
    </border>
    <border>
      <left/>
      <right style="thin">
        <color theme="4" tint="0.59996337778862885"/>
      </right>
      <top/>
      <bottom style="thick">
        <color theme="4" tint="-0.24994659260841701"/>
      </bottom>
      <diagonal/>
    </border>
    <border>
      <left/>
      <right style="thin">
        <color theme="4" tint="0.59996337778862885"/>
      </right>
      <top style="thin">
        <color theme="4" tint="0.59996337778862885"/>
      </top>
      <bottom style="thick">
        <color theme="4" tint="-0.24994659260841701"/>
      </bottom>
      <diagonal/>
    </border>
    <border>
      <left style="thin">
        <color theme="4" tint="0.59996337778862885"/>
      </left>
      <right style="thin">
        <color theme="4" tint="0.59996337778862885"/>
      </right>
      <top style="thin">
        <color theme="4" tint="0.59996337778862885"/>
      </top>
      <bottom style="thick">
        <color theme="4" tint="-0.24994659260841701"/>
      </bottom>
      <diagonal/>
    </border>
    <border>
      <left style="thin">
        <color theme="4" tint="0.59996337778862885"/>
      </left>
      <right style="thick">
        <color theme="4" tint="-0.24994659260841701"/>
      </right>
      <top style="thin">
        <color theme="4" tint="0.59996337778862885"/>
      </top>
      <bottom style="thick">
        <color theme="4" tint="-0.24994659260841701"/>
      </bottom>
      <diagonal/>
    </border>
    <border>
      <left/>
      <right style="thin">
        <color theme="4" tint="0.59996337778862885"/>
      </right>
      <top/>
      <bottom/>
      <diagonal/>
    </border>
    <border>
      <left style="thick">
        <color theme="4" tint="-0.24994659260841701"/>
      </left>
      <right style="thin">
        <color theme="4" tint="0.59996337778862885"/>
      </right>
      <top style="thick">
        <color theme="4" tint="-0.24994659260841701"/>
      </top>
      <bottom style="thin">
        <color theme="4" tint="0.59996337778862885"/>
      </bottom>
      <diagonal/>
    </border>
    <border>
      <left style="thin">
        <color theme="4" tint="0.59996337778862885"/>
      </left>
      <right/>
      <top style="thick">
        <color theme="4" tint="-0.24994659260841701"/>
      </top>
      <bottom/>
      <diagonal/>
    </border>
    <border>
      <left style="thin">
        <color theme="4" tint="0.59996337778862885"/>
      </left>
      <right style="thick">
        <color theme="4" tint="-0.24994659260841701"/>
      </right>
      <top/>
      <bottom style="thin">
        <color theme="4" tint="0.59996337778862885"/>
      </bottom>
      <diagonal/>
    </border>
    <border>
      <left/>
      <right style="thick">
        <color theme="4" tint="-0.24994659260841701"/>
      </right>
      <top style="thin">
        <color theme="4" tint="0.59996337778862885"/>
      </top>
      <bottom style="thin">
        <color theme="4" tint="0.59996337778862885"/>
      </bottom>
      <diagonal/>
    </border>
    <border>
      <left/>
      <right style="thick">
        <color theme="4" tint="-0.24994659260841701"/>
      </right>
      <top style="thick">
        <color theme="4" tint="-0.499984740745262"/>
      </top>
      <bottom style="medium">
        <color indexed="64"/>
      </bottom>
      <diagonal/>
    </border>
    <border>
      <left style="thick">
        <color theme="4" tint="-0.24994659260841701"/>
      </left>
      <right/>
      <top style="thick">
        <color theme="4" tint="-0.499984740745262"/>
      </top>
      <bottom style="thick">
        <color theme="4" tint="-0.24994659260841701"/>
      </bottom>
      <diagonal/>
    </border>
    <border>
      <left/>
      <right/>
      <top/>
      <bottom style="thick">
        <color theme="4" tint="-0.24994659260841701"/>
      </bottom>
      <diagonal/>
    </border>
    <border>
      <left/>
      <right style="thick">
        <color theme="4" tint="-0.499984740745262"/>
      </right>
      <top/>
      <bottom style="thick">
        <color theme="4" tint="-0.24994659260841701"/>
      </bottom>
      <diagonal/>
    </border>
    <border>
      <left/>
      <right style="thin">
        <color theme="4" tint="-0.499984740745262"/>
      </right>
      <top style="thick">
        <color theme="4" tint="-0.499984740745262"/>
      </top>
      <bottom style="thick">
        <color theme="4" tint="-0.24994659260841701"/>
      </bottom>
      <diagonal/>
    </border>
    <border>
      <left style="thick">
        <color theme="4" tint="-0.24994659260841701"/>
      </left>
      <right style="thin">
        <color theme="4" tint="0.59996337778862885"/>
      </right>
      <top style="thin">
        <color theme="4" tint="0.59996337778862885"/>
      </top>
      <bottom/>
      <diagonal/>
    </border>
    <border>
      <left style="thick">
        <color theme="4" tint="-0.24994659260841701"/>
      </left>
      <right/>
      <top/>
      <bottom style="medium">
        <color indexed="64"/>
      </bottom>
      <diagonal/>
    </border>
    <border>
      <left style="thick">
        <color theme="4" tint="-0.24994659260841701"/>
      </left>
      <right style="thick">
        <color theme="4" tint="-0.24994659260841701"/>
      </right>
      <top style="thick">
        <color theme="4" tint="-0.24994659260841701"/>
      </top>
      <bottom style="thin">
        <color theme="4" tint="0.59996337778862885"/>
      </bottom>
      <diagonal/>
    </border>
    <border>
      <left style="thick">
        <color theme="4" tint="-0.24994659260841701"/>
      </left>
      <right style="thick">
        <color theme="4" tint="-0.24994659260841701"/>
      </right>
      <top/>
      <bottom style="thin">
        <color theme="4" tint="0.59996337778862885"/>
      </bottom>
      <diagonal/>
    </border>
    <border>
      <left style="thick">
        <color theme="4" tint="-0.24994659260841701"/>
      </left>
      <right style="thick">
        <color theme="4" tint="-0.24994659260841701"/>
      </right>
      <top/>
      <bottom style="thick">
        <color theme="4" tint="-0.24994659260841701"/>
      </bottom>
      <diagonal/>
    </border>
    <border>
      <left style="medium">
        <color theme="4" tint="-0.24994659260841701"/>
      </left>
      <right style="medium">
        <color theme="4" tint="-0.24994659260841701"/>
      </right>
      <top style="medium">
        <color theme="4" tint="-0.24994659260841701"/>
      </top>
      <bottom/>
      <diagonal/>
    </border>
    <border>
      <left style="thick">
        <color theme="4" tint="-0.24994659260841701"/>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style="thick">
        <color theme="4" tint="-0.24994659260841701"/>
      </bottom>
      <diagonal/>
    </border>
    <border>
      <left/>
      <right style="thick">
        <color theme="4" tint="-0.24994659260841701"/>
      </right>
      <top/>
      <bottom style="thick">
        <color theme="4" tint="-0.24994659260841701"/>
      </bottom>
      <diagonal/>
    </border>
    <border>
      <left style="thick">
        <color theme="4" tint="-0.24994659260841701"/>
      </left>
      <right/>
      <top style="thick">
        <color theme="4" tint="-0.24994659260841701"/>
      </top>
      <bottom style="medium">
        <color indexed="64"/>
      </bottom>
      <diagonal/>
    </border>
    <border>
      <left/>
      <right style="thick">
        <color theme="4" tint="-0.24994659260841701"/>
      </right>
      <top style="thick">
        <color theme="4" tint="-0.24994659260841701"/>
      </top>
      <bottom style="medium">
        <color indexed="64"/>
      </bottom>
      <diagonal/>
    </border>
    <border>
      <left style="thick">
        <color theme="4" tint="-0.24994659260841701"/>
      </left>
      <right style="thin">
        <color auto="1"/>
      </right>
      <top style="thick">
        <color theme="4" tint="-0.24994659260841701"/>
      </top>
      <bottom style="medium">
        <color theme="4" tint="-0.499984740745262"/>
      </bottom>
      <diagonal/>
    </border>
    <border>
      <left style="thick">
        <color theme="4" tint="-0.24994659260841701"/>
      </left>
      <right style="medium">
        <color theme="4" tint="-0.499984740745262"/>
      </right>
      <top style="medium">
        <color theme="4" tint="-0.499984740745262"/>
      </top>
      <bottom/>
      <diagonal/>
    </border>
    <border>
      <left style="thick">
        <color theme="4" tint="-0.24994659260841701"/>
      </left>
      <right/>
      <top/>
      <bottom style="thin">
        <color theme="4" tint="-0.24994659260841701"/>
      </bottom>
      <diagonal/>
    </border>
    <border>
      <left style="thin">
        <color theme="4" tint="-0.24994659260841701"/>
      </left>
      <right style="thick">
        <color theme="4" tint="-0.24994659260841701"/>
      </right>
      <top/>
      <bottom style="thin">
        <color theme="4" tint="-0.24994659260841701"/>
      </bottom>
      <diagonal/>
    </border>
    <border>
      <left style="thick">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thick">
        <color theme="4" tint="-0.24994659260841701"/>
      </right>
      <top style="medium">
        <color theme="4" tint="-0.24994659260841701"/>
      </top>
      <bottom style="medium">
        <color theme="4" tint="-0.24994659260841701"/>
      </bottom>
      <diagonal/>
    </border>
    <border>
      <left style="thick">
        <color theme="4" tint="-0.24994659260841701"/>
      </left>
      <right style="medium">
        <color theme="4" tint="-0.24994659260841701"/>
      </right>
      <top style="medium">
        <color theme="4" tint="-0.24994659260841701"/>
      </top>
      <bottom/>
      <diagonal/>
    </border>
    <border>
      <left style="medium">
        <color theme="4" tint="-0.24994659260841701"/>
      </left>
      <right style="thick">
        <color theme="4" tint="-0.24994659260841701"/>
      </right>
      <top style="medium">
        <color theme="4" tint="-0.24994659260841701"/>
      </top>
      <bottom/>
      <diagonal/>
    </border>
    <border>
      <left style="thin">
        <color theme="4" tint="-0.499984740745262"/>
      </left>
      <right style="thick">
        <color theme="4" tint="-0.24994659260841701"/>
      </right>
      <top style="thick">
        <color theme="4" tint="-0.24994659260841701"/>
      </top>
      <bottom style="thick">
        <color theme="4" tint="-0.24994659260841701"/>
      </bottom>
      <diagonal/>
    </border>
    <border>
      <left style="thick">
        <color theme="4" tint="-0.24994659260841701"/>
      </left>
      <right/>
      <top style="thick">
        <color theme="4" tint="0.59996337778862885"/>
      </top>
      <bottom style="thin">
        <color theme="4" tint="0.59996337778862885"/>
      </bottom>
      <diagonal/>
    </border>
    <border>
      <left style="thin">
        <color theme="4" tint="0.59996337778862885"/>
      </left>
      <right style="thick">
        <color theme="4" tint="-0.24994659260841701"/>
      </right>
      <top style="thick">
        <color theme="4" tint="0.59996337778862885"/>
      </top>
      <bottom style="thin">
        <color theme="4" tint="0.59996337778862885"/>
      </bottom>
      <diagonal/>
    </border>
    <border>
      <left style="thin">
        <color theme="4" tint="0.59996337778862885"/>
      </left>
      <right style="thick">
        <color theme="4" tint="-0.24994659260841701"/>
      </right>
      <top/>
      <bottom style="thick">
        <color theme="4" tint="-0.24994659260841701"/>
      </bottom>
      <diagonal/>
    </border>
    <border>
      <left style="thick">
        <color theme="4" tint="-0.24994659260841701"/>
      </left>
      <right style="thin">
        <color theme="4" tint="0.59996337778862885"/>
      </right>
      <top/>
      <bottom/>
      <diagonal/>
    </border>
    <border>
      <left style="thin">
        <color theme="4" tint="0.59996337778862885"/>
      </left>
      <right style="thin">
        <color theme="4" tint="0.59996337778862885"/>
      </right>
      <top style="thick">
        <color theme="4" tint="0.59996337778862885"/>
      </top>
      <bottom style="thick">
        <color theme="4" tint="-0.24994659260841701"/>
      </bottom>
      <diagonal/>
    </border>
    <border>
      <left style="thin">
        <color theme="4" tint="0.59996337778862885"/>
      </left>
      <right style="thick">
        <color theme="4" tint="-0.24994659260841701"/>
      </right>
      <top style="thin">
        <color theme="4" tint="0.59996337778862885"/>
      </top>
      <bottom style="thin">
        <color theme="4" tint="0.59996337778862885"/>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style="thick">
        <color theme="4" tint="-0.24994659260841701"/>
      </right>
      <top style="thin">
        <color theme="4" tint="0.59996337778862885"/>
      </top>
      <bottom/>
      <diagonal/>
    </border>
    <border>
      <left style="thin">
        <color theme="4" tint="0.59996337778862885"/>
      </left>
      <right style="thin">
        <color theme="4" tint="0.59996337778862885"/>
      </right>
      <top style="thick">
        <color theme="4" tint="-0.24994659260841701"/>
      </top>
      <bottom style="thick">
        <color theme="4" tint="-0.24994659260841701"/>
      </bottom>
      <diagonal/>
    </border>
    <border>
      <left style="thin">
        <color theme="4" tint="0.59996337778862885"/>
      </left>
      <right style="thick">
        <color theme="4" tint="-0.24994659260841701"/>
      </right>
      <top style="thick">
        <color theme="4" tint="-0.24994659260841701"/>
      </top>
      <bottom style="thick">
        <color theme="4" tint="-0.24994659260841701"/>
      </bottom>
      <diagonal/>
    </border>
    <border>
      <left/>
      <right/>
      <top style="medium">
        <color theme="4" tint="-0.499984740745262"/>
      </top>
      <bottom/>
      <diagonal/>
    </border>
    <border>
      <left/>
      <right/>
      <top style="medium">
        <color theme="4" tint="-0.24994659260841701"/>
      </top>
      <bottom style="medium">
        <color theme="4" tint="-0.24994659260841701"/>
      </bottom>
      <diagonal/>
    </border>
    <border>
      <left/>
      <right/>
      <top/>
      <bottom style="thin">
        <color theme="4" tint="-0.24994659260841701"/>
      </bottom>
      <diagonal/>
    </border>
    <border>
      <left/>
      <right/>
      <top style="medium">
        <color theme="4" tint="-0.24994659260841701"/>
      </top>
      <bottom/>
      <diagonal/>
    </border>
    <border>
      <left style="thick">
        <color theme="4" tint="-0.24994659260841701"/>
      </left>
      <right/>
      <top style="thick">
        <color theme="4" tint="-0.24994659260841701"/>
      </top>
      <bottom style="thick">
        <color theme="4" tint="-0.24994659260841701"/>
      </bottom>
      <diagonal/>
    </border>
    <border>
      <left/>
      <right style="thin">
        <color theme="4" tint="-0.499984740745262"/>
      </right>
      <top style="thick">
        <color theme="4" tint="-0.24994659260841701"/>
      </top>
      <bottom style="thick">
        <color theme="4" tint="-0.24994659260841701"/>
      </bottom>
      <diagonal/>
    </border>
    <border>
      <left style="thick">
        <color rgb="FF002060"/>
      </left>
      <right style="thin">
        <color rgb="FF002060"/>
      </right>
      <top style="thick">
        <color rgb="FF002060"/>
      </top>
      <bottom style="thin">
        <color rgb="FF002060"/>
      </bottom>
      <diagonal/>
    </border>
    <border>
      <left style="thin">
        <color rgb="FF002060"/>
      </left>
      <right style="thick">
        <color rgb="FF002060"/>
      </right>
      <top style="thick">
        <color rgb="FF002060"/>
      </top>
      <bottom style="thin">
        <color rgb="FF002060"/>
      </bottom>
      <diagonal/>
    </border>
    <border>
      <left style="thick">
        <color rgb="FF002060"/>
      </left>
      <right style="thin">
        <color rgb="FF002060"/>
      </right>
      <top style="thin">
        <color rgb="FF002060"/>
      </top>
      <bottom style="thin">
        <color rgb="FF002060"/>
      </bottom>
      <diagonal/>
    </border>
    <border>
      <left style="thin">
        <color rgb="FF002060"/>
      </left>
      <right style="thick">
        <color rgb="FF002060"/>
      </right>
      <top style="thin">
        <color rgb="FF002060"/>
      </top>
      <bottom style="thin">
        <color rgb="FF002060"/>
      </bottom>
      <diagonal/>
    </border>
    <border>
      <left style="thick">
        <color rgb="FF002060"/>
      </left>
      <right style="thin">
        <color rgb="FF002060"/>
      </right>
      <top style="thin">
        <color rgb="FF002060"/>
      </top>
      <bottom/>
      <diagonal/>
    </border>
    <border>
      <left style="thin">
        <color rgb="FF002060"/>
      </left>
      <right style="thick">
        <color rgb="FF002060"/>
      </right>
      <top style="thin">
        <color rgb="FF002060"/>
      </top>
      <bottom/>
      <diagonal/>
    </border>
    <border>
      <left style="thick">
        <color rgb="FF002060"/>
      </left>
      <right/>
      <top style="thick">
        <color rgb="FF002060"/>
      </top>
      <bottom style="thick">
        <color rgb="FF002060"/>
      </bottom>
      <diagonal/>
    </border>
    <border>
      <left style="thick">
        <color rgb="FF002060"/>
      </left>
      <right/>
      <top/>
      <bottom style="thick">
        <color rgb="FF002060"/>
      </bottom>
      <diagonal/>
    </border>
    <border>
      <left/>
      <right/>
      <top/>
      <bottom style="thick">
        <color rgb="FF002060"/>
      </bottom>
      <diagonal/>
    </border>
    <border>
      <left style="thick">
        <color rgb="FF002060"/>
      </left>
      <right/>
      <top style="thick">
        <color rgb="FF002060"/>
      </top>
      <bottom/>
      <diagonal/>
    </border>
    <border>
      <left/>
      <right/>
      <top style="thick">
        <color rgb="FF002060"/>
      </top>
      <bottom/>
      <diagonal/>
    </border>
    <border>
      <left/>
      <right style="thick">
        <color rgb="FF002060"/>
      </right>
      <top/>
      <bottom/>
      <diagonal/>
    </border>
    <border>
      <left style="thick">
        <color rgb="FF002060"/>
      </left>
      <right/>
      <top/>
      <bottom/>
      <diagonal/>
    </border>
    <border diagonalUp="1">
      <left style="thin">
        <color theme="0"/>
      </left>
      <right/>
      <top/>
      <bottom style="thin">
        <color theme="0"/>
      </bottom>
      <diagonal style="thin">
        <color theme="0"/>
      </diagonal>
    </border>
    <border diagonalUp="1">
      <left style="thin">
        <color theme="0"/>
      </left>
      <right/>
      <top style="thin">
        <color theme="0"/>
      </top>
      <bottom style="thin">
        <color theme="0"/>
      </bottom>
      <diagonal style="thin">
        <color theme="0"/>
      </diagonal>
    </border>
    <border diagonalUp="1">
      <left style="thin">
        <color theme="0"/>
      </left>
      <right style="thin">
        <color theme="0"/>
      </right>
      <top style="thin">
        <color theme="0"/>
      </top>
      <bottom style="thin">
        <color theme="0"/>
      </bottom>
      <diagonal style="thin">
        <color theme="0"/>
      </diagonal>
    </border>
    <border>
      <left style="thick">
        <color theme="0"/>
      </left>
      <right style="thick">
        <color theme="0"/>
      </right>
      <top style="thick">
        <color theme="0"/>
      </top>
      <bottom style="thick">
        <color theme="0"/>
      </bottom>
      <diagonal/>
    </border>
    <border>
      <left style="thin">
        <color theme="4" tint="-0.24994659260841701"/>
      </left>
      <right style="medium">
        <color theme="4" tint="-0.499984740745262"/>
      </right>
      <top style="thick">
        <color theme="4" tint="-0.499984740745262"/>
      </top>
      <bottom/>
      <diagonal/>
    </border>
    <border>
      <left style="medium">
        <color theme="4" tint="-0.499984740745262"/>
      </left>
      <right style="medium">
        <color theme="4" tint="-0.499984740745262"/>
      </right>
      <top style="thick">
        <color theme="4" tint="-0.499984740745262"/>
      </top>
      <bottom style="thin">
        <color theme="4" tint="-0.499984740745262"/>
      </bottom>
      <diagonal/>
    </border>
    <border>
      <left style="medium">
        <color theme="4" tint="-0.499984740745262"/>
      </left>
      <right style="medium">
        <color theme="4" tint="-0.499984740745262"/>
      </right>
      <top style="thin">
        <color theme="4" tint="-0.499984740745262"/>
      </top>
      <bottom style="thin">
        <color theme="4" tint="-0.499984740745262"/>
      </bottom>
      <diagonal/>
    </border>
    <border>
      <left style="medium">
        <color theme="4" tint="-0.499984740745262"/>
      </left>
      <right style="medium">
        <color theme="4" tint="-0.499984740745262"/>
      </right>
      <top style="thin">
        <color theme="4" tint="-0.499984740745262"/>
      </top>
      <bottom style="thick">
        <color theme="4" tint="-0.499984740745262"/>
      </bottom>
      <diagonal/>
    </border>
    <border>
      <left style="medium">
        <color theme="4" tint="-0.499984740745262"/>
      </left>
      <right style="medium">
        <color theme="4" tint="-0.499984740745262"/>
      </right>
      <top style="medium">
        <color theme="4" tint="-0.499984740745262"/>
      </top>
      <bottom style="thin">
        <color theme="4" tint="0.39994506668294322"/>
      </bottom>
      <diagonal/>
    </border>
    <border>
      <left style="medium">
        <color theme="4" tint="-0.499984740745262"/>
      </left>
      <right style="medium">
        <color theme="4" tint="-0.499984740745262"/>
      </right>
      <top style="thin">
        <color theme="4" tint="0.39994506668294322"/>
      </top>
      <bottom style="thin">
        <color theme="4" tint="0.39994506668294322"/>
      </bottom>
      <diagonal/>
    </border>
    <border>
      <left style="medium">
        <color theme="4" tint="-0.499984740745262"/>
      </left>
      <right style="medium">
        <color theme="4" tint="-0.499984740745262"/>
      </right>
      <top style="thin">
        <color theme="4" tint="0.39994506668294322"/>
      </top>
      <bottom style="thick">
        <color theme="4" tint="-0.499984740745262"/>
      </bottom>
      <diagonal/>
    </border>
    <border>
      <left style="medium">
        <color indexed="64"/>
      </left>
      <right style="medium">
        <color indexed="64"/>
      </right>
      <top style="thick">
        <color theme="4" tint="-0.24994659260841701"/>
      </top>
      <bottom/>
      <diagonal/>
    </border>
    <border>
      <left style="medium">
        <color indexed="64"/>
      </left>
      <right style="medium">
        <color indexed="64"/>
      </right>
      <top/>
      <bottom/>
      <diagonal/>
    </border>
    <border>
      <left style="thick">
        <color theme="4" tint="-0.24994659260841701"/>
      </left>
      <right style="thin">
        <color theme="4" tint="-0.24994659260841701"/>
      </right>
      <top style="thick">
        <color theme="4" tint="-0.24994659260841701"/>
      </top>
      <bottom style="thin">
        <color theme="4" tint="-0.24994659260841701"/>
      </bottom>
      <diagonal/>
    </border>
    <border>
      <left style="thin">
        <color theme="4" tint="-0.24994659260841701"/>
      </left>
      <right style="thick">
        <color theme="4" tint="-0.24994659260841701"/>
      </right>
      <top style="thick">
        <color theme="4" tint="-0.24994659260841701"/>
      </top>
      <bottom style="thin">
        <color theme="4" tint="-0.24994659260841701"/>
      </bottom>
      <diagonal/>
    </border>
    <border>
      <left style="thick">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ck">
        <color theme="4" tint="-0.24994659260841701"/>
      </right>
      <top style="thin">
        <color theme="4" tint="-0.24994659260841701"/>
      </top>
      <bottom style="thin">
        <color theme="4" tint="-0.24994659260841701"/>
      </bottom>
      <diagonal/>
    </border>
    <border>
      <left style="thick">
        <color theme="4" tint="-0.24994659260841701"/>
      </left>
      <right style="thin">
        <color theme="4" tint="-0.24994659260841701"/>
      </right>
      <top style="thin">
        <color theme="4" tint="-0.24994659260841701"/>
      </top>
      <bottom style="thick">
        <color theme="4" tint="-0.24994659260841701"/>
      </bottom>
      <diagonal/>
    </border>
    <border>
      <left style="thin">
        <color theme="4" tint="-0.24994659260841701"/>
      </left>
      <right style="thick">
        <color theme="4" tint="-0.24994659260841701"/>
      </right>
      <top style="thin">
        <color theme="4" tint="-0.24994659260841701"/>
      </top>
      <bottom style="thick">
        <color theme="4" tint="-0.24994659260841701"/>
      </bottom>
      <diagonal/>
    </border>
    <border>
      <left style="thick">
        <color theme="4" tint="-0.24994659260841701"/>
      </left>
      <right style="thin">
        <color theme="4" tint="-0.24994659260841701"/>
      </right>
      <top style="medium">
        <color indexed="64"/>
      </top>
      <bottom style="thin">
        <color theme="4" tint="-0.24994659260841701"/>
      </bottom>
      <diagonal/>
    </border>
    <border>
      <left style="thin">
        <color theme="4" tint="-0.24994659260841701"/>
      </left>
      <right style="thick">
        <color theme="4" tint="-0.24994659260841701"/>
      </right>
      <top style="medium">
        <color indexed="64"/>
      </top>
      <bottom style="thin">
        <color theme="4" tint="-0.24994659260841701"/>
      </bottom>
      <diagonal/>
    </border>
    <border>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ck">
        <color theme="4" tint="0.39994506668294322"/>
      </left>
      <right/>
      <top style="thick">
        <color theme="4" tint="0.39994506668294322"/>
      </top>
      <bottom style="thick">
        <color theme="4" tint="0.39994506668294322"/>
      </bottom>
      <diagonal/>
    </border>
    <border>
      <left/>
      <right/>
      <top style="thick">
        <color theme="4" tint="0.39994506668294322"/>
      </top>
      <bottom style="thick">
        <color theme="4" tint="0.39994506668294322"/>
      </bottom>
      <diagonal/>
    </border>
    <border>
      <left/>
      <right style="thick">
        <color theme="4" tint="0.39994506668294322"/>
      </right>
      <top style="thick">
        <color theme="4" tint="0.39994506668294322"/>
      </top>
      <bottom style="thick">
        <color theme="4" tint="0.39994506668294322"/>
      </bottom>
      <diagonal/>
    </border>
    <border>
      <left/>
      <right/>
      <top style="thick">
        <color theme="4" tint="-0.24994659260841701"/>
      </top>
      <bottom/>
      <diagonal/>
    </border>
    <border>
      <left style="thick">
        <color theme="4" tint="-0.24994659260841701"/>
      </left>
      <right/>
      <top style="thick">
        <color theme="4" tint="-0.24994659260841701"/>
      </top>
      <bottom style="thin">
        <color theme="4" tint="0.59996337778862885"/>
      </bottom>
      <diagonal/>
    </border>
    <border>
      <left/>
      <right style="thin">
        <color theme="4" tint="0.59996337778862885"/>
      </right>
      <top/>
      <bottom style="thick">
        <color theme="4" tint="0.59996337778862885"/>
      </bottom>
      <diagonal/>
    </border>
    <border>
      <left/>
      <right style="thin">
        <color theme="4" tint="0.59996337778862885"/>
      </right>
      <top style="thick">
        <color theme="4" tint="-0.24994659260841701"/>
      </top>
      <bottom style="thick">
        <color theme="4" tint="-0.24994659260841701"/>
      </bottom>
      <diagonal/>
    </border>
    <border>
      <left style="thin">
        <color theme="0"/>
      </left>
      <right style="thick">
        <color theme="4" tint="-0.24994659260841701"/>
      </right>
      <top/>
      <bottom style="thin">
        <color theme="0"/>
      </bottom>
      <diagonal/>
    </border>
    <border>
      <left style="thin">
        <color theme="0"/>
      </left>
      <right style="thick">
        <color theme="4" tint="-0.24994659260841701"/>
      </right>
      <top style="thin">
        <color theme="0"/>
      </top>
      <bottom style="thin">
        <color theme="0"/>
      </bottom>
      <diagonal/>
    </border>
    <border>
      <left style="thin">
        <color theme="0"/>
      </left>
      <right style="thin">
        <color theme="0"/>
      </right>
      <top style="thick">
        <color theme="4" tint="-0.24994659260841701"/>
      </top>
      <bottom/>
      <diagonal/>
    </border>
    <border>
      <left style="thick">
        <color theme="4" tint="-0.499984740745262"/>
      </left>
      <right/>
      <top style="medium">
        <color theme="4" tint="-0.499984740745262"/>
      </top>
      <bottom/>
      <diagonal/>
    </border>
    <border>
      <left/>
      <right style="thin">
        <color indexed="64"/>
      </right>
      <top/>
      <bottom/>
      <diagonal/>
    </border>
    <border>
      <left style="medium">
        <color theme="4" tint="-0.499984740745262"/>
      </left>
      <right/>
      <top style="thick">
        <color theme="4" tint="-0.499984740745262"/>
      </top>
      <bottom style="medium">
        <color theme="4" tint="-0.499984740745262"/>
      </bottom>
      <diagonal/>
    </border>
    <border>
      <left/>
      <right/>
      <top style="thick">
        <color theme="4" tint="-0.499984740745262"/>
      </top>
      <bottom style="medium">
        <color theme="4" tint="-0.499984740745262"/>
      </bottom>
      <diagonal/>
    </border>
    <border>
      <left/>
      <right style="medium">
        <color theme="4" tint="-0.499984740745262"/>
      </right>
      <top style="thick">
        <color theme="4" tint="-0.499984740745262"/>
      </top>
      <bottom style="medium">
        <color theme="4" tint="-0.499984740745262"/>
      </bottom>
      <diagonal/>
    </border>
    <border>
      <left style="thin">
        <color theme="4" tint="0.59996337778862885"/>
      </left>
      <right/>
      <top/>
      <bottom style="thin">
        <color theme="4" tint="0.59996337778862885"/>
      </bottom>
      <diagonal/>
    </border>
    <border>
      <left/>
      <right/>
      <top style="thin">
        <color theme="4" tint="0.59996337778862885"/>
      </top>
      <bottom style="thin">
        <color theme="4" tint="0.59996337778862885"/>
      </bottom>
      <diagonal/>
    </border>
    <border>
      <left style="thin">
        <color theme="4" tint="0.59996337778862885"/>
      </left>
      <right/>
      <top style="thin">
        <color theme="4" tint="0.59996337778862885"/>
      </top>
      <bottom style="thin">
        <color theme="4" tint="0.59996337778862885"/>
      </bottom>
      <diagonal/>
    </border>
    <border>
      <left/>
      <right/>
      <top style="thin">
        <color theme="4" tint="0.59996337778862885"/>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4" tint="0.59996337778862885"/>
      </left>
      <right/>
      <top/>
      <bottom style="thick">
        <color theme="4" tint="-0.24994659260841701"/>
      </bottom>
      <diagonal/>
    </border>
    <border>
      <left style="medium">
        <color indexed="64"/>
      </left>
      <right style="medium">
        <color theme="4" tint="-0.499984740745262"/>
      </right>
      <top style="medium">
        <color indexed="64"/>
      </top>
      <bottom style="medium">
        <color indexed="64"/>
      </bottom>
      <diagonal/>
    </border>
    <border>
      <left style="medium">
        <color theme="4" tint="-0.499984740745262"/>
      </left>
      <right style="medium">
        <color indexed="64"/>
      </right>
      <top style="medium">
        <color indexed="64"/>
      </top>
      <bottom style="medium">
        <color indexed="64"/>
      </bottom>
      <diagonal/>
    </border>
    <border>
      <left style="medium">
        <color indexed="64"/>
      </left>
      <right/>
      <top style="thick">
        <color theme="4" tint="-0.24994659260841701"/>
      </top>
      <bottom style="medium">
        <color indexed="64"/>
      </bottom>
      <diagonal/>
    </border>
    <border>
      <left/>
      <right style="medium">
        <color indexed="64"/>
      </right>
      <top style="thick">
        <color theme="4" tint="-0.24994659260841701"/>
      </top>
      <bottom style="medium">
        <color indexed="64"/>
      </bottom>
      <diagonal/>
    </border>
    <border>
      <left/>
      <right/>
      <top style="thick">
        <color theme="4" tint="-0.499984740745262"/>
      </top>
      <bottom style="thick">
        <color theme="4" tint="-0.24994659260841701"/>
      </bottom>
      <diagonal/>
    </border>
    <border>
      <left/>
      <right style="thin">
        <color indexed="64"/>
      </right>
      <top style="medium">
        <color indexed="64"/>
      </top>
      <bottom style="medium">
        <color indexed="64"/>
      </bottom>
      <diagonal/>
    </border>
    <border>
      <left/>
      <right style="medium">
        <color theme="4" tint="-0.499984740745262"/>
      </right>
      <top style="medium">
        <color indexed="64"/>
      </top>
      <bottom style="medium">
        <color indexed="64"/>
      </bottom>
      <diagonal/>
    </border>
    <border>
      <left style="thick">
        <color theme="4" tint="-0.24994659260841701"/>
      </left>
      <right/>
      <top/>
      <bottom style="medium">
        <color theme="4" tint="-0.24994659260841701"/>
      </bottom>
      <diagonal/>
    </border>
    <border>
      <left/>
      <right/>
      <top/>
      <bottom style="medium">
        <color theme="4" tint="-0.24994659260841701"/>
      </bottom>
      <diagonal/>
    </border>
    <border>
      <left/>
      <right style="thick">
        <color theme="4" tint="-0.24994659260841701"/>
      </right>
      <top/>
      <bottom style="medium">
        <color theme="4" tint="-0.24994659260841701"/>
      </bottom>
      <diagonal/>
    </border>
    <border>
      <left style="thick">
        <color theme="4" tint="-0.24994659260841701"/>
      </left>
      <right/>
      <top/>
      <bottom/>
      <diagonal/>
    </border>
    <border>
      <left/>
      <right/>
      <top style="thin">
        <color theme="0"/>
      </top>
      <bottom style="thin">
        <color theme="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ck">
        <color theme="4" tint="-0.24994659260841701"/>
      </right>
      <top/>
      <bottom style="medium">
        <color theme="4" tint="-0.499984740745262"/>
      </bottom>
      <diagonal/>
    </border>
    <border>
      <left/>
      <right style="medium">
        <color theme="4" tint="-0.499984740745262"/>
      </right>
      <top/>
      <bottom style="medium">
        <color indexed="64"/>
      </bottom>
      <diagonal/>
    </border>
    <border>
      <left style="medium">
        <color indexed="64"/>
      </left>
      <right style="medium">
        <color theme="4" tint="0.39994506668294322"/>
      </right>
      <top style="medium">
        <color theme="4" tint="0.39994506668294322"/>
      </top>
      <bottom/>
      <diagonal/>
    </border>
    <border>
      <left style="medium">
        <color theme="4" tint="0.39994506668294322"/>
      </left>
      <right style="medium">
        <color indexed="64"/>
      </right>
      <top style="medium">
        <color theme="4" tint="0.3999450666829432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5" fontId="17" fillId="0" borderId="0" applyFont="0" applyFill="0" applyBorder="0" applyAlignment="0" applyProtection="0"/>
    <xf numFmtId="9" fontId="17" fillId="0" borderId="0" applyFont="0" applyFill="0" applyBorder="0" applyAlignment="0" applyProtection="0"/>
    <xf numFmtId="0" fontId="28" fillId="0" borderId="0" applyNumberFormat="0" applyFill="0" applyBorder="0" applyAlignment="0" applyProtection="0"/>
  </cellStyleXfs>
  <cellXfs count="396">
    <xf numFmtId="0" fontId="0" fillId="0" borderId="0" xfId="0"/>
    <xf numFmtId="0" fontId="0" fillId="0" borderId="2" xfId="0" applyBorder="1"/>
    <xf numFmtId="0" fontId="0" fillId="0" borderId="3" xfId="0" applyBorder="1"/>
    <xf numFmtId="0" fontId="0" fillId="0" borderId="1" xfId="0" applyBorder="1"/>
    <xf numFmtId="0" fontId="0" fillId="0" borderId="4" xfId="0" applyBorder="1"/>
    <xf numFmtId="0" fontId="0" fillId="0" borderId="5" xfId="0" applyBorder="1"/>
    <xf numFmtId="0" fontId="0" fillId="6" borderId="0" xfId="0" applyFill="1" applyBorder="1"/>
    <xf numFmtId="0" fontId="0" fillId="6" borderId="0" xfId="0" applyFill="1"/>
    <xf numFmtId="0" fontId="0" fillId="6" borderId="1" xfId="0" applyFill="1" applyBorder="1"/>
    <xf numFmtId="0" fontId="0" fillId="3" borderId="7" xfId="0" applyFill="1" applyBorder="1"/>
    <xf numFmtId="0" fontId="0" fillId="3" borderId="9" xfId="0" applyFill="1" applyBorder="1"/>
    <xf numFmtId="0" fontId="0" fillId="3" borderId="8" xfId="0" applyFill="1" applyBorder="1"/>
    <xf numFmtId="0" fontId="0" fillId="3" borderId="6" xfId="0" applyFill="1" applyBorder="1"/>
    <xf numFmtId="0" fontId="2" fillId="5" borderId="13" xfId="0" applyFont="1" applyFill="1" applyBorder="1" applyAlignment="1" applyProtection="1">
      <alignment horizontal="center" vertical="center" wrapText="1"/>
      <protection hidden="1"/>
    </xf>
    <xf numFmtId="0" fontId="1" fillId="3" borderId="8" xfId="0" applyFont="1" applyFill="1" applyBorder="1"/>
    <xf numFmtId="0" fontId="0" fillId="0" borderId="0" xfId="0" applyBorder="1"/>
    <xf numFmtId="0" fontId="0" fillId="0" borderId="16" xfId="0" applyBorder="1"/>
    <xf numFmtId="0" fontId="0" fillId="0" borderId="19" xfId="0" applyBorder="1"/>
    <xf numFmtId="0" fontId="0" fillId="0" borderId="3" xfId="0" applyBorder="1" applyAlignment="1">
      <alignment horizontal="center" vertical="center" wrapText="1"/>
    </xf>
    <xf numFmtId="0" fontId="0" fillId="0" borderId="20" xfId="0" applyBorder="1"/>
    <xf numFmtId="0" fontId="1" fillId="2" borderId="22" xfId="0" applyFont="1" applyFill="1" applyBorder="1" applyAlignment="1">
      <alignment vertical="center"/>
    </xf>
    <xf numFmtId="0" fontId="1" fillId="2" borderId="23"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 fillId="2" borderId="28" xfId="0" applyFont="1" applyFill="1" applyBorder="1" applyAlignment="1">
      <alignment horizontal="center" vertical="center" wrapText="1"/>
    </xf>
    <xf numFmtId="0" fontId="0" fillId="0" borderId="30" xfId="0" applyBorder="1"/>
    <xf numFmtId="0" fontId="6" fillId="8" borderId="1" xfId="0" applyFont="1" applyFill="1" applyBorder="1"/>
    <xf numFmtId="0" fontId="1" fillId="0" borderId="1" xfId="0" applyFont="1" applyBorder="1" applyAlignment="1">
      <alignment horizontal="center"/>
    </xf>
    <xf numFmtId="0" fontId="1" fillId="0" borderId="5" xfId="0" applyFont="1" applyBorder="1" applyAlignment="1">
      <alignment horizontal="center"/>
    </xf>
    <xf numFmtId="0" fontId="0" fillId="0" borderId="5" xfId="0" applyBorder="1" applyAlignment="1">
      <alignment horizontal="right" vertical="center" wrapText="1"/>
    </xf>
    <xf numFmtId="0" fontId="0" fillId="0" borderId="1" xfId="0" applyBorder="1" applyAlignment="1">
      <alignment horizontal="right" vertical="center" wrapText="1"/>
    </xf>
    <xf numFmtId="0" fontId="1" fillId="0" borderId="30" xfId="0" applyFont="1" applyBorder="1" applyAlignment="1">
      <alignment horizontal="center"/>
    </xf>
    <xf numFmtId="0" fontId="0" fillId="0" borderId="17" xfId="0" applyBorder="1"/>
    <xf numFmtId="9" fontId="18" fillId="0" borderId="34" xfId="0" applyNumberFormat="1" applyFont="1" applyBorder="1" applyAlignment="1">
      <alignment vertical="center" wrapText="1"/>
    </xf>
    <xf numFmtId="9" fontId="18" fillId="8" borderId="34" xfId="0" applyNumberFormat="1" applyFont="1" applyFill="1" applyBorder="1" applyAlignment="1">
      <alignment vertical="center" wrapText="1"/>
    </xf>
    <xf numFmtId="9" fontId="19" fillId="0" borderId="34" xfId="2" applyFont="1" applyBorder="1" applyAlignment="1">
      <alignment vertical="center" wrapText="1"/>
    </xf>
    <xf numFmtId="9" fontId="18" fillId="0" borderId="34" xfId="2" applyFont="1" applyBorder="1" applyAlignment="1">
      <alignment vertical="center" wrapText="1"/>
    </xf>
    <xf numFmtId="9" fontId="19" fillId="0" borderId="34" xfId="0" applyNumberFormat="1" applyFont="1" applyBorder="1" applyAlignment="1">
      <alignment vertical="center" wrapText="1"/>
    </xf>
    <xf numFmtId="0" fontId="12" fillId="11" borderId="38" xfId="0" applyFont="1" applyFill="1" applyBorder="1" applyAlignment="1">
      <alignment vertical="center" wrapText="1"/>
    </xf>
    <xf numFmtId="9" fontId="18" fillId="11" borderId="34" xfId="0" applyNumberFormat="1" applyFont="1" applyFill="1" applyBorder="1" applyAlignment="1">
      <alignment vertical="center" wrapText="1"/>
    </xf>
    <xf numFmtId="0" fontId="12" fillId="11" borderId="34" xfId="0" applyFont="1" applyFill="1" applyBorder="1" applyAlignment="1">
      <alignment vertical="center" wrapText="1"/>
    </xf>
    <xf numFmtId="0" fontId="0" fillId="11" borderId="34" xfId="0" applyFill="1" applyBorder="1"/>
    <xf numFmtId="0" fontId="18" fillId="11" borderId="34" xfId="0" applyFont="1" applyFill="1" applyBorder="1" applyAlignment="1">
      <alignment vertical="center" wrapText="1"/>
    </xf>
    <xf numFmtId="9" fontId="19" fillId="11" borderId="34" xfId="0" applyNumberFormat="1" applyFont="1" applyFill="1" applyBorder="1" applyAlignment="1">
      <alignment vertical="center" wrapText="1"/>
    </xf>
    <xf numFmtId="166" fontId="16" fillId="0" borderId="38" xfId="1" applyNumberFormat="1" applyFont="1" applyBorder="1" applyAlignment="1">
      <alignment vertical="center" wrapText="1"/>
    </xf>
    <xf numFmtId="166" fontId="16" fillId="11" borderId="38" xfId="1" applyNumberFormat="1" applyFont="1" applyFill="1" applyBorder="1" applyAlignment="1">
      <alignment vertical="center" wrapText="1"/>
    </xf>
    <xf numFmtId="0" fontId="0" fillId="11" borderId="60" xfId="0" applyFill="1" applyBorder="1"/>
    <xf numFmtId="9" fontId="18" fillId="0" borderId="55" xfId="0" applyNumberFormat="1" applyFont="1" applyBorder="1" applyAlignment="1">
      <alignment vertical="center" wrapText="1"/>
    </xf>
    <xf numFmtId="166" fontId="16" fillId="11" borderId="58" xfId="1" applyNumberFormat="1" applyFont="1" applyFill="1" applyBorder="1" applyAlignment="1">
      <alignment vertical="center" wrapText="1"/>
    </xf>
    <xf numFmtId="166" fontId="16" fillId="0" borderId="38" xfId="1" applyNumberFormat="1" applyFont="1" applyBorder="1" applyAlignment="1" applyProtection="1">
      <alignment vertical="center" wrapText="1"/>
      <protection locked="0"/>
    </xf>
    <xf numFmtId="0" fontId="12" fillId="11" borderId="74" xfId="0" applyFont="1" applyFill="1" applyBorder="1" applyAlignment="1">
      <alignment vertical="center" wrapText="1"/>
    </xf>
    <xf numFmtId="9" fontId="12" fillId="11" borderId="35" xfId="0" applyNumberFormat="1" applyFont="1" applyFill="1" applyBorder="1" applyAlignment="1">
      <alignment vertical="center" wrapText="1"/>
    </xf>
    <xf numFmtId="0" fontId="12" fillId="11" borderId="35" xfId="0" applyFont="1" applyFill="1" applyBorder="1" applyAlignment="1">
      <alignment vertical="center" wrapText="1"/>
    </xf>
    <xf numFmtId="0" fontId="0" fillId="11" borderId="35" xfId="0" applyFill="1" applyBorder="1"/>
    <xf numFmtId="0" fontId="0" fillId="11" borderId="75" xfId="0" applyFill="1" applyBorder="1"/>
    <xf numFmtId="166" fontId="18" fillId="0" borderId="38" xfId="1" applyNumberFormat="1" applyFont="1" applyBorder="1" applyAlignment="1">
      <alignment vertical="center" wrapText="1"/>
    </xf>
    <xf numFmtId="166" fontId="18" fillId="11" borderId="38" xfId="1" applyNumberFormat="1" applyFont="1" applyFill="1" applyBorder="1" applyAlignment="1">
      <alignment vertical="center" wrapText="1"/>
    </xf>
    <xf numFmtId="166" fontId="7" fillId="2" borderId="32" xfId="0" applyNumberFormat="1" applyFont="1" applyFill="1" applyBorder="1" applyAlignment="1">
      <alignment vertical="center" wrapText="1"/>
    </xf>
    <xf numFmtId="0" fontId="10" fillId="11" borderId="32" xfId="0" applyFont="1" applyFill="1" applyBorder="1" applyAlignment="1">
      <alignment vertical="center" wrapText="1"/>
    </xf>
    <xf numFmtId="0" fontId="10" fillId="11" borderId="33" xfId="0" applyFont="1" applyFill="1" applyBorder="1" applyAlignment="1">
      <alignment vertical="center" wrapText="1"/>
    </xf>
    <xf numFmtId="166" fontId="7" fillId="10" borderId="32" xfId="0" applyNumberFormat="1" applyFont="1" applyFill="1" applyBorder="1" applyAlignment="1">
      <alignment vertical="center" wrapText="1"/>
    </xf>
    <xf numFmtId="166" fontId="7" fillId="0" borderId="24" xfId="1" applyNumberFormat="1" applyFont="1" applyBorder="1" applyAlignment="1">
      <alignment vertical="center"/>
    </xf>
    <xf numFmtId="9" fontId="7" fillId="0" borderId="24" xfId="2" applyFont="1" applyBorder="1" applyAlignment="1">
      <alignment vertical="center"/>
    </xf>
    <xf numFmtId="0" fontId="1" fillId="2" borderId="22" xfId="0" applyFont="1" applyFill="1" applyBorder="1" applyAlignment="1">
      <alignment horizontal="center" vertical="center"/>
    </xf>
    <xf numFmtId="0" fontId="22" fillId="0" borderId="57" xfId="0" applyFont="1" applyBorder="1" applyAlignment="1">
      <alignment horizontal="center" vertical="center" wrapText="1" readingOrder="2"/>
    </xf>
    <xf numFmtId="0" fontId="22" fillId="0" borderId="59" xfId="0" applyFont="1" applyBorder="1" applyAlignment="1">
      <alignment horizontal="center" vertical="center" wrapText="1" readingOrder="2"/>
    </xf>
    <xf numFmtId="0" fontId="22" fillId="0" borderId="61" xfId="0" applyFont="1" applyBorder="1" applyAlignment="1">
      <alignment horizontal="center" vertical="center" wrapText="1" readingOrder="2"/>
    </xf>
    <xf numFmtId="0" fontId="23" fillId="0" borderId="62" xfId="0" applyFont="1" applyBorder="1" applyAlignment="1">
      <alignment horizontal="center" vertical="center" wrapText="1" readingOrder="2"/>
    </xf>
    <xf numFmtId="0" fontId="23" fillId="0" borderId="47" xfId="0" applyFont="1" applyBorder="1" applyAlignment="1">
      <alignment horizontal="center" vertical="center" wrapText="1" readingOrder="2"/>
    </xf>
    <xf numFmtId="0" fontId="22" fillId="0" borderId="47" xfId="0" applyFont="1" applyBorder="1" applyAlignment="1">
      <alignment horizontal="center" vertical="center" wrapText="1" readingOrder="2"/>
    </xf>
    <xf numFmtId="0" fontId="22" fillId="0" borderId="63" xfId="0" applyFont="1" applyBorder="1" applyAlignment="1">
      <alignment horizontal="center" vertical="center" wrapText="1" readingOrder="2"/>
    </xf>
    <xf numFmtId="0" fontId="22" fillId="0" borderId="64" xfId="0" applyFont="1" applyBorder="1" applyAlignment="1">
      <alignment horizontal="center" vertical="center" wrapText="1" readingOrder="2"/>
    </xf>
    <xf numFmtId="0" fontId="14" fillId="0" borderId="47" xfId="0" applyFont="1" applyBorder="1" applyAlignment="1">
      <alignment horizontal="center" vertical="center" wrapText="1" readingOrder="2"/>
    </xf>
    <xf numFmtId="0" fontId="22" fillId="0" borderId="47"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66" xfId="0" applyFont="1" applyBorder="1" applyAlignment="1">
      <alignment horizontal="center" vertical="center" wrapText="1"/>
    </xf>
    <xf numFmtId="0" fontId="23" fillId="0" borderId="66" xfId="0" applyFont="1" applyBorder="1" applyAlignment="1">
      <alignment horizontal="center" vertical="center" wrapText="1"/>
    </xf>
    <xf numFmtId="0" fontId="22" fillId="0" borderId="67" xfId="0" applyFont="1" applyBorder="1" applyAlignment="1">
      <alignment horizontal="center" vertical="center" wrapText="1"/>
    </xf>
    <xf numFmtId="0" fontId="14" fillId="0" borderId="40" xfId="0" applyFont="1" applyBorder="1" applyAlignment="1">
      <alignment vertical="center" wrapText="1"/>
    </xf>
    <xf numFmtId="0" fontId="14" fillId="0" borderId="66" xfId="0" applyFont="1" applyBorder="1" applyAlignment="1">
      <alignment horizontal="center" vertical="center" wrapText="1"/>
    </xf>
    <xf numFmtId="0" fontId="13" fillId="0" borderId="66"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24" fillId="0" borderId="63" xfId="0" applyFont="1" applyBorder="1" applyAlignment="1">
      <alignment horizontal="center" vertical="center" wrapText="1"/>
    </xf>
    <xf numFmtId="0" fontId="13" fillId="0" borderId="47"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40" xfId="0" applyFont="1" applyBorder="1" applyAlignment="1">
      <alignment vertical="center" wrapText="1"/>
    </xf>
    <xf numFmtId="0" fontId="13" fillId="0" borderId="41" xfId="0" applyFont="1" applyBorder="1" applyAlignment="1">
      <alignment vertical="center" wrapText="1"/>
    </xf>
    <xf numFmtId="0" fontId="13" fillId="0" borderId="42" xfId="0" applyFont="1" applyBorder="1" applyAlignment="1">
      <alignment vertical="center" wrapText="1"/>
    </xf>
    <xf numFmtId="0" fontId="13" fillId="8" borderId="40" xfId="0" applyFont="1" applyFill="1" applyBorder="1" applyAlignment="1">
      <alignment vertical="center" wrapText="1"/>
    </xf>
    <xf numFmtId="0" fontId="13" fillId="8" borderId="68" xfId="0" applyFont="1" applyFill="1" applyBorder="1" applyAlignment="1">
      <alignment vertical="center" wrapText="1"/>
    </xf>
    <xf numFmtId="0" fontId="19" fillId="0" borderId="28" xfId="0" applyFont="1" applyBorder="1" applyAlignment="1">
      <alignment vertical="center" wrapText="1"/>
    </xf>
    <xf numFmtId="0" fontId="19" fillId="0" borderId="39" xfId="0" applyFont="1" applyBorder="1" applyAlignment="1">
      <alignment vertical="center" wrapText="1"/>
    </xf>
    <xf numFmtId="0" fontId="19" fillId="0" borderId="21" xfId="0" applyFont="1" applyBorder="1" applyAlignment="1">
      <alignment vertical="center" wrapText="1"/>
    </xf>
    <xf numFmtId="0" fontId="19" fillId="8" borderId="21" xfId="0" applyFont="1" applyFill="1" applyBorder="1" applyAlignment="1">
      <alignment vertical="center" wrapText="1"/>
    </xf>
    <xf numFmtId="9" fontId="23" fillId="0" borderId="36" xfId="2" applyFont="1" applyBorder="1" applyAlignment="1">
      <alignment vertical="center" wrapText="1"/>
    </xf>
    <xf numFmtId="166" fontId="16" fillId="8" borderId="38" xfId="1" applyNumberFormat="1" applyFont="1" applyFill="1" applyBorder="1" applyAlignment="1">
      <alignment vertical="center" wrapText="1"/>
    </xf>
    <xf numFmtId="0" fontId="26" fillId="3" borderId="47" xfId="0" applyFont="1" applyFill="1" applyBorder="1" applyAlignment="1">
      <alignment horizontal="right" vertical="center" wrapText="1"/>
    </xf>
    <xf numFmtId="0" fontId="26" fillId="3" borderId="51" xfId="0" applyFont="1" applyFill="1" applyBorder="1" applyAlignment="1">
      <alignment horizontal="right" vertical="center" wrapText="1"/>
    </xf>
    <xf numFmtId="0" fontId="27" fillId="0" borderId="3" xfId="0" applyFont="1" applyBorder="1"/>
    <xf numFmtId="0" fontId="29" fillId="3" borderId="71" xfId="3" applyFont="1" applyFill="1" applyBorder="1" applyAlignment="1">
      <alignment horizontal="right" vertical="center" wrapText="1"/>
    </xf>
    <xf numFmtId="0" fontId="29" fillId="3" borderId="49" xfId="3" applyFont="1" applyFill="1" applyBorder="1" applyAlignment="1">
      <alignment horizontal="right" vertical="center" wrapText="1"/>
    </xf>
    <xf numFmtId="0" fontId="1" fillId="3" borderId="78" xfId="0" applyFont="1" applyFill="1" applyBorder="1" applyAlignment="1">
      <alignment horizontal="center" vertical="center"/>
    </xf>
    <xf numFmtId="0" fontId="1" fillId="3" borderId="15" xfId="0" applyFont="1" applyFill="1" applyBorder="1" applyAlignment="1">
      <alignment horizontal="center" vertical="center"/>
    </xf>
    <xf numFmtId="166" fontId="7" fillId="11" borderId="24" xfId="1" applyNumberFormat="1" applyFont="1" applyFill="1" applyBorder="1" applyAlignment="1">
      <alignment vertical="center"/>
    </xf>
    <xf numFmtId="9" fontId="7" fillId="11" borderId="24" xfId="2" applyFont="1" applyFill="1" applyBorder="1" applyAlignment="1">
      <alignment vertical="center"/>
    </xf>
    <xf numFmtId="167" fontId="0" fillId="0" borderId="1" xfId="2" applyNumberFormat="1" applyFont="1" applyBorder="1"/>
    <xf numFmtId="0" fontId="26" fillId="3" borderId="79" xfId="0" applyFont="1" applyFill="1" applyBorder="1" applyAlignment="1">
      <alignment horizontal="center" vertical="center" wrapText="1"/>
    </xf>
    <xf numFmtId="0" fontId="26" fillId="3" borderId="80" xfId="0" applyFont="1" applyFill="1" applyBorder="1" applyAlignment="1">
      <alignment horizontal="right" vertical="center" wrapText="1"/>
    </xf>
    <xf numFmtId="164" fontId="3" fillId="4" borderId="14" xfId="0" applyNumberFormat="1" applyFont="1" applyFill="1" applyBorder="1" applyProtection="1">
      <protection locked="0"/>
    </xf>
    <xf numFmtId="0" fontId="3" fillId="4" borderId="14" xfId="0" applyFont="1" applyFill="1" applyBorder="1" applyProtection="1">
      <protection locked="0"/>
    </xf>
    <xf numFmtId="0" fontId="30" fillId="4" borderId="78" xfId="0" applyFont="1" applyFill="1" applyBorder="1" applyAlignment="1" applyProtection="1">
      <alignment vertical="center"/>
      <protection locked="0"/>
    </xf>
    <xf numFmtId="0" fontId="30" fillId="4" borderId="15" xfId="0" applyFont="1" applyFill="1" applyBorder="1" applyAlignment="1" applyProtection="1">
      <alignment vertical="center"/>
      <protection locked="0"/>
    </xf>
    <xf numFmtId="0" fontId="29" fillId="3" borderId="71" xfId="3" applyFont="1" applyFill="1" applyBorder="1" applyAlignment="1" applyProtection="1">
      <alignment horizontal="right" vertical="center" wrapText="1"/>
      <protection hidden="1"/>
    </xf>
    <xf numFmtId="166" fontId="7" fillId="10" borderId="27" xfId="0" applyNumberFormat="1" applyFont="1" applyFill="1" applyBorder="1" applyAlignment="1">
      <alignment vertical="center" wrapText="1"/>
    </xf>
    <xf numFmtId="166" fontId="7" fillId="12" borderId="27" xfId="0" applyNumberFormat="1" applyFont="1" applyFill="1" applyBorder="1" applyAlignment="1">
      <alignment vertical="center" wrapText="1"/>
    </xf>
    <xf numFmtId="166" fontId="7" fillId="11" borderId="32" xfId="1" applyNumberFormat="1" applyFont="1" applyFill="1" applyBorder="1" applyAlignment="1">
      <alignment vertical="center" wrapText="1"/>
    </xf>
    <xf numFmtId="0" fontId="7" fillId="11" borderId="32" xfId="0" applyFont="1" applyFill="1" applyBorder="1" applyAlignment="1">
      <alignment vertical="center" wrapText="1"/>
    </xf>
    <xf numFmtId="166" fontId="7" fillId="11" borderId="32" xfId="0" applyNumberFormat="1" applyFont="1" applyFill="1" applyBorder="1" applyAlignment="1">
      <alignment vertical="center" wrapText="1"/>
    </xf>
    <xf numFmtId="165" fontId="10" fillId="11" borderId="32" xfId="1" applyFont="1" applyFill="1" applyBorder="1" applyAlignment="1">
      <alignment vertical="center" wrapText="1"/>
    </xf>
    <xf numFmtId="166" fontId="7" fillId="10" borderId="32" xfId="2" applyNumberFormat="1" applyFont="1" applyFill="1" applyBorder="1" applyAlignment="1">
      <alignment vertical="center" wrapText="1"/>
    </xf>
    <xf numFmtId="166" fontId="7" fillId="0" borderId="24" xfId="1" applyNumberFormat="1" applyFont="1" applyBorder="1" applyAlignment="1" applyProtection="1">
      <alignment vertical="center"/>
      <protection locked="0"/>
    </xf>
    <xf numFmtId="0" fontId="18" fillId="11" borderId="35" xfId="0" applyFont="1" applyFill="1" applyBorder="1" applyAlignment="1">
      <alignment vertical="center" wrapText="1"/>
    </xf>
    <xf numFmtId="0" fontId="11" fillId="7" borderId="88" xfId="0" applyFont="1" applyFill="1" applyBorder="1" applyAlignment="1">
      <alignment horizontal="center" vertical="center" wrapText="1"/>
    </xf>
    <xf numFmtId="0" fontId="11" fillId="7" borderId="94" xfId="0" applyFont="1" applyFill="1" applyBorder="1" applyAlignment="1">
      <alignment horizontal="center" vertical="center" wrapText="1"/>
    </xf>
    <xf numFmtId="166" fontId="16" fillId="8" borderId="38" xfId="1" applyNumberFormat="1" applyFont="1" applyFill="1" applyBorder="1" applyAlignment="1" applyProtection="1">
      <alignment vertical="center" wrapText="1"/>
      <protection locked="0"/>
    </xf>
    <xf numFmtId="0" fontId="0" fillId="8" borderId="34" xfId="0" applyFill="1" applyBorder="1" applyProtection="1">
      <protection locked="0"/>
    </xf>
    <xf numFmtId="0" fontId="0" fillId="8" borderId="38" xfId="0" applyFill="1" applyBorder="1" applyProtection="1">
      <protection locked="0"/>
    </xf>
    <xf numFmtId="166" fontId="16" fillId="0" borderId="54" xfId="1" applyNumberFormat="1" applyFont="1" applyBorder="1" applyAlignment="1" applyProtection="1">
      <alignment vertical="center" wrapText="1"/>
      <protection locked="0"/>
    </xf>
    <xf numFmtId="166" fontId="7" fillId="10" borderId="53" xfId="1" applyNumberFormat="1" applyFont="1" applyFill="1" applyBorder="1" applyAlignment="1">
      <alignment vertical="center" wrapText="1"/>
    </xf>
    <xf numFmtId="166" fontId="7" fillId="10" borderId="45" xfId="1" applyNumberFormat="1" applyFont="1" applyFill="1" applyBorder="1" applyAlignment="1">
      <alignment vertical="center" wrapText="1"/>
    </xf>
    <xf numFmtId="0" fontId="0" fillId="0" borderId="4" xfId="0" applyBorder="1" applyAlignment="1">
      <alignment horizontal="right" vertical="center" wrapText="1"/>
    </xf>
    <xf numFmtId="0" fontId="0" fillId="11" borderId="101" xfId="0" applyFill="1" applyBorder="1"/>
    <xf numFmtId="166" fontId="18" fillId="11" borderId="102" xfId="1" applyNumberFormat="1" applyFont="1" applyFill="1" applyBorder="1" applyAlignment="1">
      <alignment vertical="center" wrapText="1"/>
    </xf>
    <xf numFmtId="166" fontId="7" fillId="11" borderId="107" xfId="0" applyNumberFormat="1" applyFont="1" applyFill="1" applyBorder="1" applyAlignment="1">
      <alignment vertical="center" wrapText="1"/>
    </xf>
    <xf numFmtId="0" fontId="18" fillId="7" borderId="110" xfId="0" applyFont="1" applyFill="1" applyBorder="1" applyAlignment="1">
      <alignment horizontal="left" vertical="center" wrapText="1" readingOrder="2"/>
    </xf>
    <xf numFmtId="0" fontId="18" fillId="7" borderId="111" xfId="0" applyFont="1" applyFill="1" applyBorder="1" applyAlignment="1">
      <alignment horizontal="left" vertical="center" wrapText="1" readingOrder="2"/>
    </xf>
    <xf numFmtId="0" fontId="11" fillId="0" borderId="114" xfId="0" applyFont="1" applyBorder="1" applyAlignment="1">
      <alignment horizontal="center" vertical="center" wrapText="1" readingOrder="2"/>
    </xf>
    <xf numFmtId="0" fontId="14" fillId="0" borderId="115" xfId="0" applyFont="1" applyBorder="1" applyAlignment="1">
      <alignment horizontal="right" vertical="center" wrapText="1"/>
    </xf>
    <xf numFmtId="0" fontId="11" fillId="0" borderId="116" xfId="0" applyFont="1" applyBorder="1" applyAlignment="1">
      <alignment horizontal="center" vertical="center" wrapText="1" readingOrder="2"/>
    </xf>
    <xf numFmtId="0" fontId="14" fillId="0" borderId="117" xfId="0" applyFont="1" applyBorder="1" applyAlignment="1">
      <alignment horizontal="right" vertical="center" wrapText="1"/>
    </xf>
    <xf numFmtId="166" fontId="7" fillId="10" borderId="73" xfId="0" applyNumberFormat="1" applyFont="1" applyFill="1" applyBorder="1" applyAlignment="1">
      <alignment vertical="center" wrapText="1"/>
    </xf>
    <xf numFmtId="166" fontId="7" fillId="10" borderId="103" xfId="0" applyNumberFormat="1" applyFont="1" applyFill="1" applyBorder="1" applyAlignment="1">
      <alignment vertical="center" wrapText="1"/>
    </xf>
    <xf numFmtId="166" fontId="7" fillId="10" borderId="107" xfId="0" applyNumberFormat="1" applyFont="1" applyFill="1" applyBorder="1" applyAlignment="1">
      <alignment vertical="center" wrapText="1"/>
    </xf>
    <xf numFmtId="166" fontId="18" fillId="0" borderId="38" xfId="1" applyNumberFormat="1" applyFont="1" applyBorder="1" applyAlignment="1" applyProtection="1">
      <alignment vertical="center" wrapText="1"/>
      <protection locked="0"/>
    </xf>
    <xf numFmtId="0" fontId="7" fillId="2" borderId="120" xfId="0" applyFont="1" applyFill="1" applyBorder="1" applyAlignment="1">
      <alignment horizontal="center" vertical="center" wrapText="1"/>
    </xf>
    <xf numFmtId="166" fontId="7" fillId="2" borderId="123" xfId="1" applyNumberFormat="1" applyFont="1" applyFill="1" applyBorder="1"/>
    <xf numFmtId="0" fontId="5" fillId="0" borderId="124" xfId="0" applyFont="1" applyBorder="1" applyAlignment="1">
      <alignment horizontal="right" vertical="center" wrapText="1"/>
    </xf>
    <xf numFmtId="166" fontId="7" fillId="0" borderId="125" xfId="1" applyNumberFormat="1" applyFont="1" applyBorder="1"/>
    <xf numFmtId="0" fontId="5" fillId="2" borderId="122" xfId="0" applyFont="1" applyFill="1" applyBorder="1" applyAlignment="1">
      <alignment horizontal="center" vertical="center" wrapText="1"/>
    </xf>
    <xf numFmtId="0" fontId="0" fillId="8" borderId="2" xfId="0" applyFill="1" applyBorder="1"/>
    <xf numFmtId="0" fontId="5" fillId="0" borderId="126" xfId="0" applyFont="1" applyBorder="1" applyAlignment="1">
      <alignment horizontal="right" vertical="center" wrapText="1"/>
    </xf>
    <xf numFmtId="0" fontId="23" fillId="0" borderId="129" xfId="0" applyFont="1" applyBorder="1" applyAlignment="1">
      <alignment vertical="center" wrapText="1"/>
    </xf>
    <xf numFmtId="166" fontId="7" fillId="0" borderId="130" xfId="0" applyNumberFormat="1" applyFont="1" applyBorder="1" applyAlignment="1">
      <alignment vertical="center"/>
    </xf>
    <xf numFmtId="0" fontId="23" fillId="0" borderId="116" xfId="0" applyFont="1" applyBorder="1" applyAlignment="1">
      <alignment vertical="center" wrapText="1"/>
    </xf>
    <xf numFmtId="9" fontId="23" fillId="0" borderId="96" xfId="2" applyFont="1" applyBorder="1" applyAlignment="1">
      <alignment vertical="center" wrapText="1"/>
    </xf>
    <xf numFmtId="9" fontId="12" fillId="11" borderId="133" xfId="2" applyFont="1" applyFill="1" applyBorder="1" applyAlignment="1">
      <alignment vertical="center" wrapText="1"/>
    </xf>
    <xf numFmtId="0" fontId="0" fillId="11" borderId="97" xfId="0" applyFill="1" applyBorder="1"/>
    <xf numFmtId="0" fontId="12" fillId="0" borderId="95" xfId="0" applyFont="1" applyBorder="1" applyAlignment="1" applyProtection="1">
      <alignment vertical="center" wrapText="1"/>
      <protection locked="0"/>
    </xf>
    <xf numFmtId="166" fontId="18" fillId="0" borderId="37" xfId="1" applyNumberFormat="1" applyFont="1" applyBorder="1" applyAlignment="1" applyProtection="1">
      <alignment vertical="center" wrapText="1"/>
      <protection locked="0"/>
    </xf>
    <xf numFmtId="166" fontId="18" fillId="0" borderId="34" xfId="1" applyNumberFormat="1" applyFont="1" applyBorder="1" applyAlignment="1" applyProtection="1">
      <alignment vertical="center" wrapText="1"/>
      <protection locked="0"/>
    </xf>
    <xf numFmtId="0" fontId="0" fillId="11" borderId="134" xfId="0" applyFill="1" applyBorder="1"/>
    <xf numFmtId="166" fontId="18" fillId="0" borderId="135" xfId="1" applyNumberFormat="1" applyFont="1" applyBorder="1" applyAlignment="1" applyProtection="1">
      <alignment vertical="center" wrapText="1"/>
      <protection locked="0"/>
    </xf>
    <xf numFmtId="0" fontId="0" fillId="11" borderId="135" xfId="0" applyFill="1" applyBorder="1"/>
    <xf numFmtId="0" fontId="0" fillId="11" borderId="136" xfId="0" applyFill="1" applyBorder="1"/>
    <xf numFmtId="166" fontId="18" fillId="13" borderId="137" xfId="1" applyNumberFormat="1" applyFont="1" applyFill="1" applyBorder="1" applyAlignment="1">
      <alignment vertical="center" wrapText="1"/>
    </xf>
    <xf numFmtId="9" fontId="7" fillId="13" borderId="137" xfId="0" applyNumberFormat="1" applyFont="1" applyFill="1" applyBorder="1" applyAlignment="1">
      <alignment vertical="center"/>
    </xf>
    <xf numFmtId="166" fontId="7" fillId="13" borderId="138" xfId="0" applyNumberFormat="1" applyFont="1" applyFill="1" applyBorder="1" applyAlignment="1">
      <alignment vertical="center"/>
    </xf>
    <xf numFmtId="0" fontId="9" fillId="0" borderId="3" xfId="0" applyFont="1" applyBorder="1" applyAlignment="1">
      <alignment vertical="center" wrapText="1"/>
    </xf>
    <xf numFmtId="0" fontId="5" fillId="2" borderId="141" xfId="0" applyFont="1" applyFill="1" applyBorder="1" applyAlignment="1">
      <alignment horizontal="center"/>
    </xf>
    <xf numFmtId="0" fontId="5" fillId="2" borderId="141" xfId="0" applyFont="1" applyFill="1" applyBorder="1" applyAlignment="1">
      <alignment horizontal="center" vertical="center" wrapText="1"/>
    </xf>
    <xf numFmtId="0" fontId="5" fillId="11" borderId="140" xfId="0" applyFont="1" applyFill="1" applyBorder="1" applyAlignment="1">
      <alignment horizontal="right" vertical="center" wrapText="1"/>
    </xf>
    <xf numFmtId="0" fontId="35" fillId="9" borderId="149" xfId="0" applyFont="1" applyFill="1" applyBorder="1" applyAlignment="1">
      <alignment horizontal="center" wrapText="1"/>
    </xf>
    <xf numFmtId="166" fontId="35" fillId="9" borderId="150" xfId="1" applyNumberFormat="1" applyFont="1" applyFill="1" applyBorder="1" applyAlignment="1">
      <alignment horizontal="center" wrapText="1"/>
    </xf>
    <xf numFmtId="0" fontId="0" fillId="9" borderId="0" xfId="0" applyFill="1" applyBorder="1"/>
    <xf numFmtId="0" fontId="0" fillId="9" borderId="154" xfId="0" applyFill="1" applyBorder="1"/>
    <xf numFmtId="0" fontId="0" fillId="9" borderId="155" xfId="0" applyFill="1" applyBorder="1"/>
    <xf numFmtId="0" fontId="0" fillId="9" borderId="157" xfId="0" applyFill="1" applyBorder="1"/>
    <xf numFmtId="0" fontId="0" fillId="9" borderId="152" xfId="0" applyFill="1" applyBorder="1"/>
    <xf numFmtId="0" fontId="0" fillId="9" borderId="153" xfId="0" applyFill="1" applyBorder="1"/>
    <xf numFmtId="0" fontId="0" fillId="8" borderId="0" xfId="0" applyFill="1" applyBorder="1"/>
    <xf numFmtId="0" fontId="0" fillId="0" borderId="158" xfId="0" applyBorder="1"/>
    <xf numFmtId="0" fontId="0" fillId="0" borderId="159" xfId="0" applyBorder="1"/>
    <xf numFmtId="0" fontId="0" fillId="0" borderId="160" xfId="0" applyBorder="1"/>
    <xf numFmtId="166" fontId="37" fillId="9" borderId="148" xfId="1" applyNumberFormat="1" applyFont="1" applyFill="1" applyBorder="1" applyAlignment="1">
      <alignment horizontal="center" vertical="center" wrapText="1"/>
    </xf>
    <xf numFmtId="0" fontId="7" fillId="0" borderId="163" xfId="0" applyFont="1" applyBorder="1" applyAlignment="1">
      <alignment horizontal="right" vertical="center" wrapText="1"/>
    </xf>
    <xf numFmtId="0" fontId="7" fillId="0" borderId="164" xfId="0" applyFont="1" applyBorder="1" applyAlignment="1">
      <alignment horizontal="right" vertical="center" wrapText="1"/>
    </xf>
    <xf numFmtId="0" fontId="7" fillId="0" borderId="165" xfId="0" applyFont="1" applyBorder="1" applyAlignment="1">
      <alignment horizontal="right" vertical="center" wrapText="1"/>
    </xf>
    <xf numFmtId="0" fontId="7" fillId="0" borderId="166" xfId="0" applyFont="1" applyBorder="1" applyAlignment="1">
      <alignment horizontal="right" vertical="center" wrapText="1"/>
    </xf>
    <xf numFmtId="0" fontId="7" fillId="0" borderId="167" xfId="0" applyFont="1" applyBorder="1" applyAlignment="1">
      <alignment horizontal="right" vertical="center" wrapText="1"/>
    </xf>
    <xf numFmtId="0" fontId="7" fillId="0" borderId="168" xfId="0" applyFont="1" applyBorder="1" applyAlignment="1">
      <alignment horizontal="right" vertical="center" wrapText="1"/>
    </xf>
    <xf numFmtId="0" fontId="13" fillId="0" borderId="47" xfId="0" applyFont="1" applyBorder="1" applyAlignment="1">
      <alignment horizontal="center" vertical="center" wrapText="1"/>
    </xf>
    <xf numFmtId="0" fontId="18" fillId="7" borderId="170" xfId="0" applyFont="1" applyFill="1" applyBorder="1" applyAlignment="1">
      <alignment vertical="center" wrapText="1" readingOrder="2"/>
    </xf>
    <xf numFmtId="0" fontId="18" fillId="7" borderId="56" xfId="0" applyFont="1" applyFill="1" applyBorder="1" applyAlignment="1">
      <alignment vertical="center" wrapText="1" readingOrder="2"/>
    </xf>
    <xf numFmtId="0" fontId="18" fillId="7" borderId="169" xfId="0" applyFont="1" applyFill="1" applyBorder="1" applyAlignment="1">
      <alignment horizontal="left" vertical="center" wrapText="1" readingOrder="2"/>
    </xf>
    <xf numFmtId="0" fontId="20" fillId="7" borderId="170" xfId="0" applyFont="1" applyFill="1" applyBorder="1" applyAlignment="1">
      <alignment horizontal="right" vertical="center" wrapText="1"/>
    </xf>
    <xf numFmtId="0" fontId="20" fillId="7" borderId="170" xfId="0" applyFont="1" applyFill="1" applyBorder="1" applyAlignment="1">
      <alignment vertical="center" wrapText="1"/>
    </xf>
    <xf numFmtId="0" fontId="18" fillId="7" borderId="170" xfId="0" applyFont="1" applyFill="1" applyBorder="1" applyAlignment="1">
      <alignment vertical="center" wrapText="1"/>
    </xf>
    <xf numFmtId="0" fontId="19" fillId="7" borderId="170" xfId="0" applyFont="1" applyFill="1" applyBorder="1" applyAlignment="1">
      <alignment vertical="center" wrapText="1"/>
    </xf>
    <xf numFmtId="0" fontId="21" fillId="7" borderId="170" xfId="0" applyFont="1" applyFill="1" applyBorder="1" applyAlignment="1">
      <alignment vertical="center" wrapText="1"/>
    </xf>
    <xf numFmtId="0" fontId="21" fillId="7" borderId="170" xfId="0" applyFont="1" applyFill="1" applyBorder="1" applyAlignment="1">
      <alignment horizontal="right" vertical="center" wrapText="1"/>
    </xf>
    <xf numFmtId="0" fontId="19" fillId="7" borderId="170" xfId="0" applyFont="1" applyFill="1" applyBorder="1" applyAlignment="1">
      <alignment horizontal="right" vertical="center" wrapText="1"/>
    </xf>
    <xf numFmtId="0" fontId="7" fillId="7" borderId="170" xfId="0" applyFont="1" applyFill="1" applyBorder="1" applyAlignment="1">
      <alignment vertical="center" wrapText="1"/>
    </xf>
    <xf numFmtId="0" fontId="7" fillId="7" borderId="170" xfId="0" applyFont="1" applyFill="1" applyBorder="1" applyAlignment="1"/>
    <xf numFmtId="0" fontId="7" fillId="7" borderId="50" xfId="0" applyFont="1" applyFill="1" applyBorder="1" applyAlignment="1"/>
    <xf numFmtId="0" fontId="11" fillId="8" borderId="0" xfId="0" applyFont="1" applyFill="1" applyBorder="1" applyAlignment="1">
      <alignment horizontal="center" vertical="center" wrapText="1" readingOrder="2"/>
    </xf>
    <xf numFmtId="0" fontId="14" fillId="8" borderId="113" xfId="0" applyFont="1" applyFill="1" applyBorder="1" applyAlignment="1">
      <alignment horizontal="right" vertical="center" wrapText="1"/>
    </xf>
    <xf numFmtId="0" fontId="14" fillId="8" borderId="119" xfId="0" applyFont="1" applyFill="1" applyBorder="1" applyAlignment="1">
      <alignment horizontal="right" vertical="center" wrapText="1"/>
    </xf>
    <xf numFmtId="0" fontId="11" fillId="0" borderId="171" xfId="0" applyFont="1" applyBorder="1" applyAlignment="1">
      <alignment horizontal="center" vertical="center" wrapText="1" readingOrder="2"/>
    </xf>
    <xf numFmtId="0" fontId="14" fillId="0" borderId="172" xfId="0" applyFont="1" applyBorder="1" applyAlignment="1">
      <alignment horizontal="right" vertical="center" wrapText="1"/>
    </xf>
    <xf numFmtId="0" fontId="11" fillId="0" borderId="173" xfId="0" applyFont="1" applyBorder="1" applyAlignment="1">
      <alignment horizontal="center" vertical="center" wrapText="1" readingOrder="2"/>
    </xf>
    <xf numFmtId="0" fontId="14" fillId="0" borderId="174" xfId="0" applyFont="1" applyBorder="1" applyAlignment="1">
      <alignment horizontal="right" vertical="center" wrapText="1"/>
    </xf>
    <xf numFmtId="0" fontId="14" fillId="0" borderId="176" xfId="0" applyFont="1" applyBorder="1" applyAlignment="1">
      <alignment horizontal="right" vertical="center" wrapText="1"/>
    </xf>
    <xf numFmtId="0" fontId="11" fillId="8" borderId="118" xfId="0" applyFont="1" applyFill="1" applyBorder="1" applyAlignment="1">
      <alignment horizontal="center" vertical="center" wrapText="1" readingOrder="2"/>
    </xf>
    <xf numFmtId="0" fontId="11" fillId="0" borderId="177" xfId="0" applyFont="1" applyBorder="1" applyAlignment="1">
      <alignment horizontal="center" vertical="center" wrapText="1" readingOrder="2"/>
    </xf>
    <xf numFmtId="0" fontId="14" fillId="0" borderId="178" xfId="0" applyFont="1" applyBorder="1" applyAlignment="1">
      <alignment horizontal="right" vertical="center" wrapText="1"/>
    </xf>
    <xf numFmtId="0" fontId="11" fillId="0" borderId="175" xfId="0" applyFont="1" applyBorder="1" applyAlignment="1">
      <alignment horizontal="center" vertical="center" wrapText="1" readingOrder="2"/>
    </xf>
    <xf numFmtId="0" fontId="14" fillId="8" borderId="71" xfId="0" applyFont="1" applyFill="1" applyBorder="1" applyAlignment="1">
      <alignment horizontal="right" vertical="center" wrapText="1"/>
    </xf>
    <xf numFmtId="0" fontId="18" fillId="7" borderId="111" xfId="0" applyFont="1" applyFill="1" applyBorder="1" applyAlignment="1">
      <alignment horizontal="right" vertical="center" wrapText="1" readingOrder="2"/>
    </xf>
    <xf numFmtId="0" fontId="18" fillId="7" borderId="112" xfId="0" applyFont="1" applyFill="1" applyBorder="1" applyAlignment="1">
      <alignment horizontal="right" vertical="center" wrapText="1" readingOrder="2"/>
    </xf>
    <xf numFmtId="0" fontId="36" fillId="14" borderId="161" xfId="0" applyFont="1" applyFill="1" applyBorder="1" applyAlignment="1">
      <alignment horizontal="center" wrapText="1"/>
    </xf>
    <xf numFmtId="167" fontId="37" fillId="14" borderId="161" xfId="2" applyNumberFormat="1" applyFont="1" applyFill="1" applyBorder="1" applyAlignment="1">
      <alignment horizontal="center" wrapText="1"/>
    </xf>
    <xf numFmtId="0" fontId="23" fillId="0" borderId="185" xfId="0" applyFont="1" applyBorder="1" applyAlignment="1">
      <alignment vertical="center" wrapText="1"/>
    </xf>
    <xf numFmtId="0" fontId="12" fillId="0" borderId="90" xfId="0" applyFont="1" applyBorder="1" applyAlignment="1" applyProtection="1">
      <alignment vertical="center" wrapText="1"/>
      <protection locked="0"/>
    </xf>
    <xf numFmtId="9" fontId="12" fillId="11" borderId="91" xfId="2" applyFont="1" applyFill="1" applyBorder="1" applyAlignment="1">
      <alignment vertical="center" wrapText="1"/>
    </xf>
    <xf numFmtId="0" fontId="0" fillId="11" borderId="92" xfId="0" applyFill="1" applyBorder="1"/>
    <xf numFmtId="0" fontId="23" fillId="0" borderId="74" xfId="0" applyFont="1" applyBorder="1" applyAlignment="1">
      <alignment vertical="center" wrapText="1"/>
    </xf>
    <xf numFmtId="0" fontId="23" fillId="0" borderId="98" xfId="0" applyFont="1" applyBorder="1" applyAlignment="1">
      <alignment vertical="center" wrapText="1"/>
    </xf>
    <xf numFmtId="9" fontId="23" fillId="13" borderId="187" xfId="0" applyNumberFormat="1" applyFont="1" applyFill="1" applyBorder="1" applyAlignment="1">
      <alignment horizontal="right" vertical="center" wrapText="1"/>
    </xf>
    <xf numFmtId="0" fontId="0" fillId="0" borderId="188" xfId="0" applyBorder="1"/>
    <xf numFmtId="0" fontId="0" fillId="0" borderId="189" xfId="0" applyBorder="1"/>
    <xf numFmtId="0" fontId="8" fillId="0" borderId="190" xfId="0" applyFont="1" applyBorder="1" applyAlignment="1">
      <alignment horizontal="center" vertical="center" wrapText="1"/>
    </xf>
    <xf numFmtId="0" fontId="9" fillId="0" borderId="1" xfId="0" applyFont="1" applyBorder="1" applyAlignment="1">
      <alignment vertical="center" wrapText="1"/>
    </xf>
    <xf numFmtId="166" fontId="7" fillId="10" borderId="32" xfId="1" applyNumberFormat="1" applyFont="1" applyFill="1" applyBorder="1" applyAlignment="1">
      <alignment vertical="center" wrapText="1"/>
    </xf>
    <xf numFmtId="166" fontId="7" fillId="0" borderId="125" xfId="1" applyNumberFormat="1" applyFont="1" applyBorder="1" applyProtection="1"/>
    <xf numFmtId="166" fontId="7" fillId="0" borderId="125" xfId="1" applyNumberFormat="1" applyFont="1" applyBorder="1" applyAlignment="1" applyProtection="1">
      <alignment vertical="center"/>
    </xf>
    <xf numFmtId="166" fontId="7" fillId="2" borderId="123" xfId="1" applyNumberFormat="1" applyFont="1" applyFill="1" applyBorder="1" applyAlignment="1" applyProtection="1">
      <alignment vertical="center"/>
    </xf>
    <xf numFmtId="166" fontId="7" fillId="0" borderId="127" xfId="1" applyNumberFormat="1" applyFont="1" applyBorder="1" applyAlignment="1" applyProtection="1">
      <alignment vertical="center"/>
    </xf>
    <xf numFmtId="166" fontId="7" fillId="10" borderId="128" xfId="0" applyNumberFormat="1" applyFont="1" applyFill="1" applyBorder="1" applyAlignment="1" applyProtection="1">
      <alignment vertical="center" wrapText="1"/>
    </xf>
    <xf numFmtId="0" fontId="7" fillId="0" borderId="164" xfId="0" applyFont="1" applyBorder="1" applyAlignment="1" applyProtection="1">
      <alignment horizontal="right" vertical="center" wrapText="1"/>
    </xf>
    <xf numFmtId="166" fontId="7" fillId="11" borderId="24" xfId="1" applyNumberFormat="1" applyFont="1" applyFill="1" applyBorder="1" applyAlignment="1" applyProtection="1">
      <alignment vertical="center"/>
    </xf>
    <xf numFmtId="9" fontId="7" fillId="11" borderId="24" xfId="2" applyFont="1" applyFill="1" applyBorder="1" applyAlignment="1" applyProtection="1">
      <alignment vertical="center"/>
    </xf>
    <xf numFmtId="166" fontId="26" fillId="0" borderId="142" xfId="1" applyNumberFormat="1" applyFont="1" applyBorder="1" applyAlignment="1" applyProtection="1">
      <alignment horizontal="right" vertical="center" wrapText="1"/>
      <protection locked="0"/>
    </xf>
    <xf numFmtId="166" fontId="7" fillId="0" borderId="142" xfId="1" applyNumberFormat="1" applyFont="1" applyBorder="1" applyAlignment="1" applyProtection="1">
      <alignment horizontal="right" vertical="center" wrapText="1"/>
      <protection locked="0"/>
    </xf>
    <xf numFmtId="166" fontId="7" fillId="0" borderId="131" xfId="0" applyNumberFormat="1" applyFont="1" applyBorder="1" applyAlignment="1">
      <alignment vertical="center"/>
    </xf>
    <xf numFmtId="0" fontId="34" fillId="0" borderId="121" xfId="0" applyFont="1" applyBorder="1" applyAlignment="1">
      <alignment horizontal="right" vertical="center" wrapText="1"/>
    </xf>
    <xf numFmtId="166" fontId="7" fillId="11" borderId="192" xfId="1" applyNumberFormat="1" applyFont="1" applyFill="1" applyBorder="1" applyAlignment="1">
      <alignment vertical="center"/>
    </xf>
    <xf numFmtId="166" fontId="7" fillId="11" borderId="192" xfId="1" applyNumberFormat="1" applyFont="1" applyFill="1" applyBorder="1" applyAlignment="1" applyProtection="1">
      <alignment vertical="center"/>
    </xf>
    <xf numFmtId="0" fontId="26" fillId="0" borderId="0" xfId="0" applyFont="1" applyBorder="1" applyAlignment="1">
      <alignment horizontal="right" vertical="center" wrapText="1"/>
    </xf>
    <xf numFmtId="0" fontId="0" fillId="11" borderId="196" xfId="0" applyFill="1" applyBorder="1"/>
    <xf numFmtId="166" fontId="16" fillId="8" borderId="197" xfId="1" applyNumberFormat="1" applyFont="1" applyFill="1" applyBorder="1" applyAlignment="1" applyProtection="1">
      <alignment vertical="center" wrapText="1"/>
      <protection locked="0"/>
    </xf>
    <xf numFmtId="0" fontId="0" fillId="11" borderId="198" xfId="0" applyFill="1" applyBorder="1"/>
    <xf numFmtId="166" fontId="16" fillId="0" borderId="197" xfId="1" applyNumberFormat="1" applyFont="1" applyBorder="1" applyAlignment="1" applyProtection="1">
      <alignment vertical="center" wrapText="1"/>
      <protection locked="0"/>
    </xf>
    <xf numFmtId="166" fontId="16" fillId="11" borderId="197" xfId="1" applyNumberFormat="1" applyFont="1" applyFill="1" applyBorder="1" applyAlignment="1">
      <alignment vertical="center" wrapText="1"/>
    </xf>
    <xf numFmtId="0" fontId="0" fillId="8" borderId="198" xfId="0" applyFill="1" applyBorder="1" applyProtection="1">
      <protection locked="0"/>
    </xf>
    <xf numFmtId="0" fontId="0" fillId="8" borderId="197" xfId="0" applyFill="1" applyBorder="1" applyProtection="1">
      <protection locked="0"/>
    </xf>
    <xf numFmtId="166" fontId="16" fillId="0" borderId="199" xfId="1" applyNumberFormat="1" applyFont="1" applyBorder="1" applyAlignment="1" applyProtection="1">
      <alignment vertical="center" wrapText="1"/>
      <protection locked="0"/>
    </xf>
    <xf numFmtId="166" fontId="7" fillId="10" borderId="46" xfId="1" applyNumberFormat="1" applyFont="1" applyFill="1" applyBorder="1" applyAlignment="1">
      <alignment vertical="center" wrapText="1"/>
    </xf>
    <xf numFmtId="0" fontId="1" fillId="2" borderId="203" xfId="0" applyFont="1" applyFill="1" applyBorder="1" applyAlignment="1">
      <alignment horizontal="center" vertical="center" wrapText="1"/>
    </xf>
    <xf numFmtId="0" fontId="1" fillId="2" borderId="204" xfId="0" applyFont="1" applyFill="1" applyBorder="1" applyAlignment="1">
      <alignment horizontal="center" vertical="center" wrapText="1"/>
    </xf>
    <xf numFmtId="166" fontId="18" fillId="0" borderId="197" xfId="1" applyNumberFormat="1" applyFont="1" applyBorder="1" applyAlignment="1" applyProtection="1">
      <alignment vertical="center" wrapText="1"/>
      <protection locked="0"/>
    </xf>
    <xf numFmtId="166" fontId="18" fillId="11" borderId="197" xfId="1" applyNumberFormat="1" applyFont="1" applyFill="1" applyBorder="1" applyAlignment="1">
      <alignment vertical="center" wrapText="1"/>
    </xf>
    <xf numFmtId="166" fontId="7" fillId="11" borderId="207" xfId="0" applyNumberFormat="1" applyFont="1" applyFill="1" applyBorder="1" applyAlignment="1">
      <alignment vertical="center" wrapText="1"/>
    </xf>
    <xf numFmtId="0" fontId="1" fillId="2" borderId="209" xfId="0" applyFont="1" applyFill="1" applyBorder="1" applyAlignment="1">
      <alignment horizontal="center" vertical="center" wrapText="1"/>
    </xf>
    <xf numFmtId="0" fontId="7" fillId="2" borderId="122" xfId="0" applyFont="1" applyFill="1" applyBorder="1" applyAlignment="1">
      <alignment horizontal="center"/>
    </xf>
    <xf numFmtId="0" fontId="26" fillId="7" borderId="200" xfId="0" applyFont="1" applyFill="1" applyBorder="1" applyAlignment="1">
      <alignment horizontal="center" vertical="center" wrapText="1"/>
    </xf>
    <xf numFmtId="0" fontId="26" fillId="7" borderId="208" xfId="0" applyFont="1" applyFill="1" applyBorder="1" applyAlignment="1">
      <alignment horizontal="center" vertical="center" wrapText="1"/>
    </xf>
    <xf numFmtId="166" fontId="35" fillId="9" borderId="156" xfId="1" applyNumberFormat="1" applyFont="1" applyFill="1" applyBorder="1" applyAlignment="1">
      <alignment horizontal="center" wrapText="1"/>
    </xf>
    <xf numFmtId="0" fontId="8" fillId="2" borderId="146" xfId="0" applyFont="1" applyFill="1" applyBorder="1" applyAlignment="1">
      <alignment horizontal="center" wrapText="1"/>
    </xf>
    <xf numFmtId="0" fontId="24" fillId="2" borderId="146" xfId="0" applyFont="1" applyFill="1" applyBorder="1" applyAlignment="1">
      <alignment horizontal="center" wrapText="1"/>
    </xf>
    <xf numFmtId="0" fontId="8" fillId="2" borderId="145" xfId="0" applyFont="1" applyFill="1" applyBorder="1" applyAlignment="1">
      <alignment horizontal="center" wrapText="1"/>
    </xf>
    <xf numFmtId="0" fontId="9" fillId="9" borderId="147" xfId="0" applyFont="1" applyFill="1" applyBorder="1" applyAlignment="1">
      <alignment horizontal="center" wrapText="1"/>
    </xf>
    <xf numFmtId="0" fontId="26" fillId="0" borderId="50" xfId="0" applyFont="1" applyBorder="1" applyAlignment="1">
      <alignment horizontal="center" vertical="center"/>
    </xf>
    <xf numFmtId="0" fontId="26" fillId="0" borderId="43" xfId="0" applyFont="1" applyBorder="1" applyAlignment="1">
      <alignment horizontal="center" vertical="center"/>
    </xf>
    <xf numFmtId="0" fontId="26" fillId="7" borderId="208" xfId="0" applyFont="1" applyFill="1" applyBorder="1" applyAlignment="1">
      <alignment horizontal="center" vertical="center" wrapText="1"/>
    </xf>
    <xf numFmtId="0" fontId="7" fillId="2" borderId="18" xfId="0" applyFont="1" applyFill="1" applyBorder="1" applyAlignment="1">
      <alignment vertical="center" wrapText="1"/>
    </xf>
    <xf numFmtId="0" fontId="7" fillId="2" borderId="77" xfId="0" applyFont="1" applyFill="1" applyBorder="1" applyAlignment="1">
      <alignment vertical="center" wrapText="1"/>
    </xf>
    <xf numFmtId="0" fontId="30" fillId="9" borderId="151" xfId="0" applyFont="1" applyFill="1" applyBorder="1" applyAlignment="1">
      <alignment vertical="center"/>
    </xf>
    <xf numFmtId="0" fontId="43" fillId="8" borderId="5" xfId="0" applyFont="1" applyFill="1" applyBorder="1" applyAlignment="1">
      <alignment vertical="top" wrapText="1"/>
    </xf>
    <xf numFmtId="0" fontId="1" fillId="2" borderId="218" xfId="0" applyFont="1" applyFill="1" applyBorder="1" applyAlignment="1">
      <alignment horizontal="center" vertical="center" wrapText="1"/>
    </xf>
    <xf numFmtId="0" fontId="1" fillId="2" borderId="219" xfId="0" applyFont="1" applyFill="1" applyBorder="1" applyAlignment="1">
      <alignment horizontal="center" vertical="center" wrapText="1"/>
    </xf>
    <xf numFmtId="166" fontId="18" fillId="0" borderId="37" xfId="1" applyNumberFormat="1" applyFont="1" applyBorder="1" applyAlignment="1" applyProtection="1">
      <alignment vertical="center" wrapText="1"/>
    </xf>
    <xf numFmtId="0" fontId="44" fillId="7" borderId="200" xfId="0" applyFont="1" applyFill="1" applyBorder="1" applyAlignment="1" applyProtection="1">
      <alignment horizontal="center" vertical="center" wrapText="1" readingOrder="2"/>
      <protection locked="0"/>
    </xf>
    <xf numFmtId="0" fontId="26" fillId="3" borderId="220" xfId="0" applyFont="1" applyFill="1" applyBorder="1" applyAlignment="1">
      <alignment horizontal="center" vertical="center" wrapText="1"/>
    </xf>
    <xf numFmtId="0" fontId="26" fillId="3" borderId="221" xfId="0" applyFont="1" applyFill="1" applyBorder="1" applyAlignment="1">
      <alignment horizontal="right" vertical="center" wrapText="1"/>
    </xf>
    <xf numFmtId="0" fontId="4" fillId="4" borderId="11" xfId="0" applyFont="1" applyFill="1" applyBorder="1" applyAlignment="1">
      <alignment horizontal="center"/>
    </xf>
    <xf numFmtId="0" fontId="4" fillId="4" borderId="12" xfId="0" applyFont="1" applyFill="1" applyBorder="1" applyAlignment="1">
      <alignment horizontal="center"/>
    </xf>
    <xf numFmtId="0" fontId="26" fillId="3" borderId="69" xfId="0" applyFont="1" applyFill="1" applyBorder="1" applyAlignment="1">
      <alignment horizontal="right" vertical="center" wrapText="1"/>
    </xf>
    <xf numFmtId="0" fontId="26" fillId="3" borderId="70" xfId="0" applyFont="1" applyFill="1" applyBorder="1" applyAlignment="1">
      <alignment horizontal="right" vertical="center" wrapText="1"/>
    </xf>
    <xf numFmtId="0" fontId="7" fillId="10" borderId="31" xfId="0" applyFont="1" applyFill="1" applyBorder="1" applyAlignment="1">
      <alignment horizontal="right" vertical="center" wrapText="1"/>
    </xf>
    <xf numFmtId="0" fontId="7" fillId="10" borderId="32" xfId="0" applyFont="1" applyFill="1" applyBorder="1" applyAlignment="1">
      <alignment horizontal="right" vertical="center" wrapText="1"/>
    </xf>
    <xf numFmtId="0" fontId="7" fillId="10" borderId="26" xfId="0" applyFont="1" applyFill="1" applyBorder="1" applyAlignment="1">
      <alignment horizontal="right" vertical="center" wrapText="1"/>
    </xf>
    <xf numFmtId="0" fontId="7" fillId="10" borderId="27" xfId="0" applyFont="1" applyFill="1" applyBorder="1" applyAlignment="1">
      <alignment horizontal="right" vertical="center" wrapText="1"/>
    </xf>
    <xf numFmtId="0" fontId="7" fillId="2" borderId="21" xfId="0" applyFont="1" applyFill="1" applyBorder="1" applyAlignment="1">
      <alignment horizontal="right" vertical="center" wrapText="1"/>
    </xf>
    <xf numFmtId="0" fontId="26" fillId="2" borderId="81" xfId="0" applyFont="1" applyFill="1" applyBorder="1" applyAlignment="1">
      <alignment horizontal="center" vertical="center"/>
    </xf>
    <xf numFmtId="0" fontId="26" fillId="2" borderId="82" xfId="0" applyFont="1" applyFill="1" applyBorder="1" applyAlignment="1">
      <alignment horizontal="center" vertical="center"/>
    </xf>
    <xf numFmtId="0" fontId="26" fillId="2" borderId="83" xfId="0" applyFont="1" applyFill="1" applyBorder="1" applyAlignment="1">
      <alignment horizontal="center" vertical="center"/>
    </xf>
    <xf numFmtId="0" fontId="7" fillId="2" borderId="31" xfId="0" applyFont="1" applyFill="1" applyBorder="1" applyAlignment="1">
      <alignment horizontal="right" vertical="center" wrapText="1"/>
    </xf>
    <xf numFmtId="0" fontId="7" fillId="2" borderId="32" xfId="0" applyFont="1" applyFill="1" applyBorder="1" applyAlignment="1">
      <alignment horizontal="right" vertical="center" wrapText="1"/>
    </xf>
    <xf numFmtId="0" fontId="8" fillId="0" borderId="0" xfId="0" applyFont="1" applyBorder="1" applyAlignment="1">
      <alignment horizontal="right"/>
    </xf>
    <xf numFmtId="0" fontId="7" fillId="12" borderId="26" xfId="0" applyFont="1" applyFill="1" applyBorder="1" applyAlignment="1">
      <alignment horizontal="right" vertical="center" wrapText="1"/>
    </xf>
    <xf numFmtId="0" fontId="7" fillId="12" borderId="27" xfId="0" applyFont="1" applyFill="1" applyBorder="1" applyAlignment="1">
      <alignment horizontal="right" vertical="center" wrapText="1"/>
    </xf>
    <xf numFmtId="0" fontId="7" fillId="2" borderId="10" xfId="0" applyFont="1" applyFill="1" applyBorder="1" applyAlignment="1">
      <alignment horizontal="right" vertical="center" wrapText="1"/>
    </xf>
    <xf numFmtId="0" fontId="7" fillId="2" borderId="29" xfId="0" applyFont="1" applyFill="1" applyBorder="1" applyAlignment="1">
      <alignment horizontal="right" vertical="center" wrapText="1"/>
    </xf>
    <xf numFmtId="0" fontId="26" fillId="2" borderId="162" xfId="0" applyFont="1" applyFill="1" applyBorder="1" applyAlignment="1">
      <alignment horizontal="center" vertical="center"/>
    </xf>
    <xf numFmtId="0" fontId="26" fillId="2" borderId="84" xfId="0" applyFont="1" applyFill="1" applyBorder="1" applyAlignment="1">
      <alignment horizontal="center" vertical="center"/>
    </xf>
    <xf numFmtId="0" fontId="26" fillId="2" borderId="85" xfId="0" applyFont="1" applyFill="1" applyBorder="1" applyAlignment="1">
      <alignment horizontal="center" vertical="center"/>
    </xf>
    <xf numFmtId="0" fontId="26" fillId="2" borderId="86" xfId="0" applyFont="1" applyFill="1" applyBorder="1" applyAlignment="1">
      <alignment horizontal="center" vertical="center"/>
    </xf>
    <xf numFmtId="0" fontId="7" fillId="2" borderId="191" xfId="0" applyFont="1" applyFill="1" applyBorder="1" applyAlignment="1">
      <alignment horizontal="right" vertical="center" wrapText="1"/>
    </xf>
    <xf numFmtId="0" fontId="7" fillId="2" borderId="139" xfId="0" applyFont="1" applyFill="1" applyBorder="1" applyAlignment="1">
      <alignment horizontal="right" vertical="center" wrapText="1"/>
    </xf>
    <xf numFmtId="0" fontId="7" fillId="2" borderId="193" xfId="0" applyFont="1" applyFill="1" applyBorder="1" applyAlignment="1">
      <alignment horizontal="center" vertical="center" wrapText="1"/>
    </xf>
    <xf numFmtId="0" fontId="7" fillId="2" borderId="194" xfId="0" applyFont="1" applyFill="1" applyBorder="1" applyAlignment="1">
      <alignment horizontal="center" vertical="center" wrapText="1"/>
    </xf>
    <xf numFmtId="0" fontId="7" fillId="2" borderId="195" xfId="0" applyFont="1" applyFill="1" applyBorder="1" applyAlignment="1">
      <alignment horizontal="center" vertical="center" wrapText="1"/>
    </xf>
    <xf numFmtId="0" fontId="44" fillId="2" borderId="44" xfId="0" applyFont="1" applyFill="1" applyBorder="1" applyAlignment="1" applyProtection="1">
      <alignment horizontal="center" vertical="center" wrapText="1"/>
      <protection locked="0"/>
    </xf>
    <xf numFmtId="0" fontId="44" fillId="2" borderId="45" xfId="0" applyFont="1" applyFill="1" applyBorder="1" applyAlignment="1" applyProtection="1">
      <alignment horizontal="center" vertical="center" wrapText="1"/>
      <protection locked="0"/>
    </xf>
    <xf numFmtId="0" fontId="26" fillId="2" borderId="44" xfId="0" applyFont="1" applyFill="1" applyBorder="1" applyAlignment="1">
      <alignment horizontal="center" vertical="center" wrapText="1"/>
    </xf>
    <xf numFmtId="0" fontId="26" fillId="2" borderId="46" xfId="0" applyFont="1" applyFill="1" applyBorder="1" applyAlignment="1">
      <alignment horizontal="center" vertical="center" wrapText="1"/>
    </xf>
    <xf numFmtId="0" fontId="26" fillId="2" borderId="45" xfId="0" applyFont="1" applyFill="1" applyBorder="1" applyAlignment="1">
      <alignment horizontal="center" vertical="center" wrapText="1"/>
    </xf>
    <xf numFmtId="0" fontId="44" fillId="7" borderId="44" xfId="0" applyFont="1" applyFill="1" applyBorder="1" applyAlignment="1" applyProtection="1">
      <alignment horizontal="center" vertical="center" wrapText="1"/>
      <protection locked="0"/>
    </xf>
    <xf numFmtId="0" fontId="44" fillId="7" borderId="45" xfId="0" applyFont="1" applyFill="1" applyBorder="1" applyAlignment="1" applyProtection="1">
      <alignment horizontal="center" vertical="center" wrapText="1"/>
      <protection locked="0"/>
    </xf>
    <xf numFmtId="0" fontId="11" fillId="7" borderId="87" xfId="0" applyFont="1" applyFill="1" applyBorder="1" applyAlignment="1">
      <alignment horizontal="center" vertical="center" wrapText="1"/>
    </xf>
    <xf numFmtId="0" fontId="11" fillId="7" borderId="93" xfId="0" applyFont="1" applyFill="1" applyBorder="1" applyAlignment="1">
      <alignment horizontal="center" vertical="center" wrapText="1"/>
    </xf>
    <xf numFmtId="0" fontId="42" fillId="7" borderId="89" xfId="0" applyFont="1" applyFill="1" applyBorder="1" applyAlignment="1">
      <alignment horizontal="center" vertical="center" wrapText="1"/>
    </xf>
    <xf numFmtId="0" fontId="42" fillId="7" borderId="202" xfId="0" applyFont="1" applyFill="1" applyBorder="1" applyAlignment="1">
      <alignment horizontal="center" vertical="center" wrapText="1"/>
    </xf>
    <xf numFmtId="0" fontId="26" fillId="7" borderId="44" xfId="0" applyFont="1" applyFill="1" applyBorder="1" applyAlignment="1">
      <alignment horizontal="center" vertical="center" wrapText="1"/>
    </xf>
    <xf numFmtId="0" fontId="26" fillId="7" borderId="46" xfId="0" applyFont="1" applyFill="1" applyBorder="1" applyAlignment="1">
      <alignment horizontal="center" vertical="center" wrapText="1"/>
    </xf>
    <xf numFmtId="0" fontId="26" fillId="7" borderId="45" xfId="0" applyFont="1" applyFill="1" applyBorder="1" applyAlignment="1">
      <alignment horizontal="center" vertical="center" wrapText="1"/>
    </xf>
    <xf numFmtId="0" fontId="41" fillId="0" borderId="2" xfId="0" applyFont="1" applyBorder="1" applyAlignment="1">
      <alignment horizontal="right" vertical="center"/>
    </xf>
    <xf numFmtId="0" fontId="41" fillId="0" borderId="3" xfId="0" applyFont="1" applyBorder="1" applyAlignment="1">
      <alignment horizontal="right" vertical="center"/>
    </xf>
    <xf numFmtId="0" fontId="26" fillId="7" borderId="200" xfId="0" applyFont="1" applyFill="1" applyBorder="1" applyAlignment="1">
      <alignment horizontal="center" vertical="center" wrapText="1"/>
    </xf>
    <xf numFmtId="0" fontId="26" fillId="7" borderId="201" xfId="0" applyFont="1" applyFill="1" applyBorder="1" applyAlignment="1">
      <alignment horizontal="center" vertical="center" wrapText="1"/>
    </xf>
    <xf numFmtId="0" fontId="44" fillId="7" borderId="200" xfId="0" applyFont="1" applyFill="1" applyBorder="1" applyAlignment="1" applyProtection="1">
      <alignment horizontal="center" vertical="center" wrapText="1"/>
      <protection locked="0"/>
    </xf>
    <xf numFmtId="0" fontId="44" fillId="7" borderId="201" xfId="0" applyFont="1" applyFill="1" applyBorder="1" applyAlignment="1" applyProtection="1">
      <alignment horizontal="center" vertical="center" wrapText="1"/>
      <protection locked="0"/>
    </xf>
    <xf numFmtId="0" fontId="26" fillId="0" borderId="44" xfId="0" applyFont="1" applyBorder="1" applyAlignment="1">
      <alignment horizontal="right" vertical="center" wrapText="1"/>
    </xf>
    <xf numFmtId="0" fontId="26" fillId="0" borderId="46" xfId="0" applyFont="1" applyBorder="1" applyAlignment="1">
      <alignment horizontal="right" vertical="center" wrapText="1"/>
    </xf>
    <xf numFmtId="0" fontId="26" fillId="0" borderId="45" xfId="0" applyFont="1" applyBorder="1" applyAlignment="1">
      <alignment horizontal="right" vertical="center" wrapText="1"/>
    </xf>
    <xf numFmtId="0" fontId="7" fillId="10" borderId="44" xfId="0" applyFont="1" applyFill="1" applyBorder="1" applyAlignment="1">
      <alignment horizontal="center" vertical="center" wrapText="1"/>
    </xf>
    <xf numFmtId="0" fontId="7" fillId="10" borderId="46" xfId="0" applyFont="1" applyFill="1" applyBorder="1" applyAlignment="1">
      <alignment horizontal="center" vertical="center" wrapText="1"/>
    </xf>
    <xf numFmtId="0" fontId="7" fillId="10" borderId="52" xfId="0" applyFont="1" applyFill="1" applyBorder="1" applyAlignment="1">
      <alignment horizontal="center" vertical="center" wrapText="1"/>
    </xf>
    <xf numFmtId="0" fontId="21" fillId="8" borderId="205" xfId="0" applyFont="1" applyFill="1" applyBorder="1" applyAlignment="1">
      <alignment horizontal="center" vertical="top" wrapText="1"/>
    </xf>
    <xf numFmtId="0" fontId="21" fillId="8" borderId="206" xfId="0" applyFont="1" applyFill="1" applyBorder="1" applyAlignment="1">
      <alignment horizontal="center" vertical="top" wrapText="1"/>
    </xf>
    <xf numFmtId="0" fontId="31" fillId="8" borderId="44" xfId="0" applyFont="1" applyFill="1" applyBorder="1" applyAlignment="1">
      <alignment horizontal="center" vertical="center" wrapText="1"/>
    </xf>
    <xf numFmtId="0" fontId="31" fillId="8" borderId="45" xfId="0" applyFont="1" applyFill="1" applyBorder="1" applyAlignment="1">
      <alignment horizontal="center" vertical="center" wrapText="1"/>
    </xf>
    <xf numFmtId="0" fontId="26" fillId="0" borderId="51" xfId="0" applyFont="1" applyBorder="1" applyAlignment="1">
      <alignment horizontal="right" vertical="center" wrapText="1"/>
    </xf>
    <xf numFmtId="0" fontId="26" fillId="0" borderId="48" xfId="0" applyFont="1" applyBorder="1" applyAlignment="1">
      <alignment horizontal="right" vertical="center" wrapText="1"/>
    </xf>
    <xf numFmtId="0" fontId="26" fillId="0" borderId="49" xfId="0" applyFont="1" applyBorder="1" applyAlignment="1">
      <alignment horizontal="right" vertical="center" wrapText="1"/>
    </xf>
    <xf numFmtId="0" fontId="18" fillId="7" borderId="170" xfId="0" applyFont="1" applyFill="1" applyBorder="1" applyAlignment="1">
      <alignment horizontal="left" vertical="center" wrapText="1" readingOrder="2"/>
    </xf>
    <xf numFmtId="0" fontId="37" fillId="0" borderId="2" xfId="0" applyFont="1" applyBorder="1" applyAlignment="1">
      <alignment horizontal="right" vertical="center"/>
    </xf>
    <xf numFmtId="0" fontId="37" fillId="0" borderId="214" xfId="0" applyFont="1" applyBorder="1" applyAlignment="1">
      <alignment horizontal="right" vertical="center"/>
    </xf>
    <xf numFmtId="0" fontId="37" fillId="0" borderId="3" xfId="0" applyFont="1" applyBorder="1" applyAlignment="1">
      <alignment horizontal="right" vertical="center"/>
    </xf>
    <xf numFmtId="0" fontId="26" fillId="7" borderId="208" xfId="0" applyFont="1" applyFill="1" applyBorder="1" applyAlignment="1">
      <alignment horizontal="center" vertical="center" wrapText="1"/>
    </xf>
    <xf numFmtId="0" fontId="7" fillId="10" borderId="104" xfId="0" applyFont="1" applyFill="1" applyBorder="1" applyAlignment="1">
      <alignment horizontal="center" vertical="center" wrapText="1"/>
    </xf>
    <xf numFmtId="0" fontId="7" fillId="10" borderId="105" xfId="0" applyFont="1" applyFill="1" applyBorder="1" applyAlignment="1">
      <alignment horizontal="center" vertical="center" wrapText="1"/>
    </xf>
    <xf numFmtId="0" fontId="7" fillId="10" borderId="106" xfId="0" applyFont="1" applyFill="1" applyBorder="1" applyAlignment="1">
      <alignment horizontal="center" vertical="center" wrapText="1"/>
    </xf>
    <xf numFmtId="0" fontId="7" fillId="10" borderId="109" xfId="0" applyFont="1" applyFill="1" applyBorder="1" applyAlignment="1">
      <alignment horizontal="center" vertical="center" wrapText="1"/>
    </xf>
    <xf numFmtId="0" fontId="7" fillId="10" borderId="48" xfId="0" applyFont="1" applyFill="1" applyBorder="1" applyAlignment="1">
      <alignment horizontal="center" vertical="center" wrapText="1"/>
    </xf>
    <xf numFmtId="0" fontId="7" fillId="10" borderId="72" xfId="0" applyFont="1" applyFill="1" applyBorder="1" applyAlignment="1">
      <alignment horizontal="center" vertical="center" wrapText="1"/>
    </xf>
    <xf numFmtId="0" fontId="11" fillId="7" borderId="100" xfId="0" applyFont="1" applyFill="1" applyBorder="1" applyAlignment="1">
      <alignment horizontal="center" vertical="center" wrapText="1"/>
    </xf>
    <xf numFmtId="0" fontId="11" fillId="7" borderId="184" xfId="0" applyFont="1" applyFill="1" applyBorder="1" applyAlignment="1">
      <alignment horizontal="center" vertical="center" wrapText="1"/>
    </xf>
    <xf numFmtId="0" fontId="11" fillId="7" borderId="76"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99" xfId="0" applyFont="1" applyFill="1" applyBorder="1" applyAlignment="1">
      <alignment horizontal="center" vertical="center" wrapText="1"/>
    </xf>
    <xf numFmtId="0" fontId="11" fillId="7" borderId="108" xfId="0" applyFont="1" applyFill="1" applyBorder="1" applyAlignment="1">
      <alignment horizontal="center" vertical="center" wrapText="1"/>
    </xf>
    <xf numFmtId="0" fontId="26" fillId="7" borderId="215" xfId="0" applyFont="1" applyFill="1" applyBorder="1" applyAlignment="1">
      <alignment horizontal="center" vertical="center" wrapText="1"/>
    </xf>
    <xf numFmtId="0" fontId="26" fillId="7" borderId="216" xfId="0" applyFont="1" applyFill="1" applyBorder="1" applyAlignment="1">
      <alignment horizontal="center" vertical="center" wrapText="1"/>
    </xf>
    <xf numFmtId="0" fontId="26" fillId="7" borderId="217" xfId="0" applyFont="1" applyFill="1" applyBorder="1" applyAlignment="1">
      <alignment horizontal="center" vertical="center" wrapText="1"/>
    </xf>
    <xf numFmtId="0" fontId="7" fillId="0" borderId="143" xfId="0" applyFont="1" applyBorder="1" applyAlignment="1">
      <alignment horizontal="right" vertical="center" wrapText="1"/>
    </xf>
    <xf numFmtId="0" fontId="7" fillId="0" borderId="184" xfId="0" applyFont="1" applyBorder="1" applyAlignment="1">
      <alignment horizontal="right" vertical="center" wrapText="1"/>
    </xf>
    <xf numFmtId="0" fontId="7" fillId="0" borderId="115" xfId="0" applyFont="1" applyBorder="1" applyAlignment="1">
      <alignment horizontal="right" vertical="center" wrapText="1"/>
    </xf>
    <xf numFmtId="0" fontId="7" fillId="10" borderId="143" xfId="0" applyFont="1" applyFill="1" applyBorder="1" applyAlignment="1">
      <alignment horizontal="right" vertical="center" wrapText="1"/>
    </xf>
    <xf numFmtId="0" fontId="7" fillId="10" borderId="144" xfId="0" applyFont="1" applyFill="1" applyBorder="1" applyAlignment="1">
      <alignment horizontal="right" vertical="center" wrapText="1"/>
    </xf>
    <xf numFmtId="0" fontId="5" fillId="9" borderId="210" xfId="0" applyFont="1" applyFill="1" applyBorder="1" applyAlignment="1">
      <alignment horizontal="right" vertical="center" wrapText="1"/>
    </xf>
    <xf numFmtId="0" fontId="5" fillId="9" borderId="211" xfId="0" applyFont="1" applyFill="1" applyBorder="1" applyAlignment="1">
      <alignment horizontal="right" vertical="center" wrapText="1"/>
    </xf>
    <xf numFmtId="0" fontId="5" fillId="9" borderId="212" xfId="0" applyFont="1" applyFill="1" applyBorder="1" applyAlignment="1">
      <alignment horizontal="right" vertical="center" wrapText="1"/>
    </xf>
    <xf numFmtId="0" fontId="16" fillId="0" borderId="213"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0" xfId="0" applyFont="1" applyBorder="1" applyAlignment="1">
      <alignment horizontal="center" vertical="center" wrapText="1"/>
    </xf>
    <xf numFmtId="0" fontId="8" fillId="0" borderId="181" xfId="0" applyFont="1" applyBorder="1" applyAlignment="1">
      <alignment horizontal="center"/>
    </xf>
    <xf numFmtId="0" fontId="8" fillId="0" borderId="182" xfId="0" applyFont="1" applyBorder="1" applyAlignment="1">
      <alignment horizontal="center"/>
    </xf>
    <xf numFmtId="0" fontId="8" fillId="0" borderId="183" xfId="0" applyFont="1" applyBorder="1" applyAlignment="1">
      <alignment horizontal="center"/>
    </xf>
    <xf numFmtId="0" fontId="11" fillId="7" borderId="114" xfId="0" applyFont="1" applyFill="1" applyBorder="1" applyAlignment="1">
      <alignment horizontal="center" vertical="center" wrapText="1"/>
    </xf>
    <xf numFmtId="0" fontId="11" fillId="7" borderId="132" xfId="0" applyFont="1" applyFill="1" applyBorder="1" applyAlignment="1">
      <alignment horizontal="center" vertical="center" wrapText="1"/>
    </xf>
    <xf numFmtId="0" fontId="45" fillId="7" borderId="200" xfId="0" applyFont="1" applyFill="1" applyBorder="1" applyAlignment="1" applyProtection="1">
      <alignment horizontal="center" vertical="center" wrapText="1"/>
      <protection locked="0"/>
    </xf>
    <xf numFmtId="0" fontId="45" fillId="7" borderId="201" xfId="0" applyFont="1" applyFill="1" applyBorder="1" applyAlignment="1" applyProtection="1">
      <alignment horizontal="center" vertical="center" wrapText="1"/>
      <protection locked="0"/>
    </xf>
    <xf numFmtId="0" fontId="11" fillId="7" borderId="44" xfId="0" applyFont="1" applyFill="1" applyBorder="1" applyAlignment="1">
      <alignment horizontal="center" vertical="center" wrapText="1"/>
    </xf>
    <xf numFmtId="0" fontId="11" fillId="7" borderId="46" xfId="0" applyFont="1" applyFill="1" applyBorder="1" applyAlignment="1">
      <alignment horizontal="center" vertical="center" wrapText="1"/>
    </xf>
    <xf numFmtId="0" fontId="11" fillId="7" borderId="45" xfId="0" applyFont="1" applyFill="1" applyBorder="1" applyAlignment="1">
      <alignment horizontal="center" vertical="center" wrapText="1"/>
    </xf>
    <xf numFmtId="0" fontId="11" fillId="7" borderId="186" xfId="0" applyFont="1" applyFill="1" applyBorder="1" applyAlignment="1">
      <alignment horizontal="center" vertical="center" wrapText="1"/>
    </xf>
    <xf numFmtId="0" fontId="8" fillId="0" borderId="179" xfId="0" applyFont="1" applyBorder="1" applyAlignment="1">
      <alignment horizontal="center" vertical="center" wrapText="1"/>
    </xf>
    <xf numFmtId="0" fontId="8" fillId="0" borderId="180" xfId="0" applyFont="1" applyBorder="1" applyAlignment="1">
      <alignment horizontal="center" vertical="center" wrapText="1"/>
    </xf>
    <xf numFmtId="0" fontId="26" fillId="3" borderId="222" xfId="0" applyFont="1" applyFill="1" applyBorder="1" applyAlignment="1">
      <alignment horizontal="center" vertical="center" wrapText="1"/>
    </xf>
    <xf numFmtId="0" fontId="26" fillId="3" borderId="223" xfId="0" applyFont="1" applyFill="1" applyBorder="1" applyAlignment="1">
      <alignment horizontal="center" vertical="center"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38100</xdr:rowOff>
    </xdr:from>
    <xdr:to>
      <xdr:col>2</xdr:col>
      <xdr:colOff>2314575</xdr:colOff>
      <xdr:row>5</xdr:row>
      <xdr:rowOff>100693</xdr:rowOff>
    </xdr:to>
    <xdr:pic>
      <xdr:nvPicPr>
        <xdr:cNvPr id="2" name="Picture 1" descr="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89258025" y="38100"/>
          <a:ext cx="876300" cy="1015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sheetPr>
  <dimension ref="A1:CO65"/>
  <sheetViews>
    <sheetView rightToLeft="1" tabSelected="1" zoomScaleNormal="100" workbookViewId="0">
      <selection activeCell="C10" sqref="C10"/>
    </sheetView>
  </sheetViews>
  <sheetFormatPr defaultRowHeight="15"/>
  <cols>
    <col min="2" max="2" width="28" customWidth="1"/>
    <col min="3" max="3" width="85.7109375" customWidth="1"/>
    <col min="13" max="93" width="9.140625" style="7"/>
  </cols>
  <sheetData>
    <row r="1" spans="1:53">
      <c r="A1" s="1"/>
      <c r="B1" s="9"/>
      <c r="C1" s="10"/>
      <c r="D1" s="2"/>
      <c r="E1" s="3"/>
      <c r="F1" s="3"/>
      <c r="G1" s="3"/>
      <c r="H1" s="3"/>
      <c r="I1" s="3"/>
      <c r="J1" s="3"/>
      <c r="K1" s="3"/>
      <c r="L1" s="3"/>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row>
    <row r="2" spans="1:53">
      <c r="A2" s="1"/>
      <c r="B2" s="11"/>
      <c r="C2" s="12"/>
      <c r="D2" s="2"/>
      <c r="E2" s="3"/>
      <c r="F2" s="3"/>
      <c r="G2" s="3"/>
      <c r="H2" s="3"/>
      <c r="I2" s="3"/>
      <c r="J2" s="3"/>
      <c r="K2" s="3"/>
      <c r="L2" s="3"/>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row>
    <row r="3" spans="1:53">
      <c r="A3" s="1"/>
      <c r="B3" s="11"/>
      <c r="C3" s="12"/>
      <c r="D3" s="2"/>
      <c r="E3" s="3"/>
      <c r="F3" s="3"/>
      <c r="G3" s="3"/>
      <c r="H3" s="3"/>
      <c r="I3" s="3"/>
      <c r="J3" s="3"/>
      <c r="K3" s="3"/>
      <c r="L3" s="3"/>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row>
    <row r="4" spans="1:53">
      <c r="A4" s="1"/>
      <c r="B4" s="11"/>
      <c r="C4" s="12"/>
      <c r="D4" s="2"/>
      <c r="E4" s="3"/>
      <c r="F4" s="3"/>
      <c r="G4" s="3"/>
      <c r="H4" s="3"/>
      <c r="I4" s="3"/>
      <c r="J4" s="3"/>
      <c r="K4" s="3"/>
      <c r="L4" s="3"/>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row>
    <row r="5" spans="1:53">
      <c r="A5" s="1"/>
      <c r="B5" s="11"/>
      <c r="C5" s="12"/>
      <c r="D5" s="2"/>
      <c r="E5" s="3"/>
      <c r="F5" s="3"/>
      <c r="G5" s="3"/>
      <c r="H5" s="3"/>
      <c r="I5" s="3"/>
      <c r="J5" s="3"/>
      <c r="K5" s="3"/>
      <c r="L5" s="3"/>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row>
    <row r="6" spans="1:53">
      <c r="A6" s="1"/>
      <c r="B6" s="11"/>
      <c r="C6" s="12"/>
      <c r="D6" s="2"/>
      <c r="E6" s="3"/>
      <c r="F6" s="3"/>
      <c r="G6" s="3"/>
      <c r="H6" s="3"/>
      <c r="I6" s="3"/>
      <c r="J6" s="3"/>
      <c r="K6" s="3"/>
      <c r="L6" s="3"/>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row>
    <row r="7" spans="1:53">
      <c r="A7" s="1"/>
      <c r="B7" s="11"/>
      <c r="C7" s="12"/>
      <c r="D7" s="2"/>
      <c r="E7" s="3"/>
      <c r="F7" s="3"/>
      <c r="G7" s="3"/>
      <c r="H7" s="3"/>
      <c r="I7" s="3"/>
      <c r="J7" s="3"/>
      <c r="K7" s="3"/>
      <c r="L7" s="3"/>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row>
    <row r="8" spans="1:53" ht="31.5" customHeight="1">
      <c r="A8" s="1"/>
      <c r="B8" s="289" t="s">
        <v>3</v>
      </c>
      <c r="C8" s="290"/>
      <c r="D8" s="2"/>
      <c r="E8" s="3"/>
      <c r="F8" s="3"/>
      <c r="G8" s="3"/>
      <c r="H8" s="3"/>
      <c r="I8" s="5"/>
      <c r="J8" s="3"/>
      <c r="K8" s="3"/>
      <c r="L8" s="3"/>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row>
    <row r="9" spans="1:53">
      <c r="A9" s="1"/>
      <c r="B9" s="11"/>
      <c r="C9" s="12"/>
      <c r="D9" s="2"/>
      <c r="E9" s="3"/>
      <c r="F9" s="3"/>
      <c r="G9" s="3"/>
      <c r="H9" s="1"/>
      <c r="I9" s="6"/>
      <c r="J9" s="2"/>
      <c r="K9" s="3"/>
      <c r="L9" s="3"/>
      <c r="M9" s="8"/>
      <c r="N9" s="8"/>
      <c r="O9" s="8"/>
      <c r="P9" s="8"/>
      <c r="Q9" s="8"/>
      <c r="R9" s="8"/>
      <c r="S9" s="8"/>
      <c r="T9" s="8"/>
      <c r="U9" s="8"/>
      <c r="V9" s="8"/>
      <c r="W9" s="8"/>
      <c r="X9" s="8"/>
      <c r="Y9" s="8"/>
      <c r="Z9" s="8"/>
      <c r="AA9" s="8"/>
      <c r="AB9" s="8"/>
      <c r="AC9" s="8"/>
      <c r="AD9" s="8"/>
      <c r="AE9" s="8"/>
    </row>
    <row r="10" spans="1:53" ht="40.5" customHeight="1">
      <c r="A10" s="1"/>
      <c r="B10" s="13" t="s">
        <v>0</v>
      </c>
      <c r="C10" s="113"/>
      <c r="D10" s="2"/>
      <c r="E10" s="3"/>
      <c r="F10" s="3"/>
      <c r="G10" s="3"/>
      <c r="H10" s="3"/>
      <c r="I10" s="4"/>
      <c r="J10" s="4"/>
      <c r="K10" s="3"/>
      <c r="L10" s="3"/>
      <c r="M10" s="8"/>
      <c r="N10" s="8"/>
      <c r="O10" s="8"/>
      <c r="P10" s="8"/>
      <c r="Q10" s="8"/>
      <c r="R10" s="8"/>
      <c r="S10" s="8"/>
      <c r="T10" s="8"/>
      <c r="U10" s="8"/>
      <c r="V10" s="8"/>
      <c r="W10" s="8"/>
      <c r="X10" s="8"/>
      <c r="Y10" s="8"/>
      <c r="Z10" s="8"/>
      <c r="AA10" s="8"/>
      <c r="AB10" s="8"/>
      <c r="AC10" s="8"/>
      <c r="AD10" s="8"/>
      <c r="AE10" s="8"/>
    </row>
    <row r="11" spans="1:53" ht="35.25" customHeight="1">
      <c r="A11" s="1"/>
      <c r="B11" s="13" t="s">
        <v>1</v>
      </c>
      <c r="C11" s="114"/>
      <c r="D11" s="2"/>
      <c r="E11" s="3"/>
      <c r="F11" s="3"/>
      <c r="G11" s="3"/>
      <c r="H11" s="3"/>
      <c r="I11" s="3"/>
      <c r="J11" s="3"/>
      <c r="K11" s="3"/>
      <c r="L11" s="3"/>
      <c r="M11" s="8"/>
      <c r="N11" s="8"/>
      <c r="O11" s="8"/>
      <c r="P11" s="8"/>
      <c r="Q11" s="8"/>
      <c r="R11" s="8"/>
      <c r="S11" s="8"/>
      <c r="T11" s="8"/>
      <c r="U11" s="8"/>
      <c r="V11" s="8"/>
      <c r="W11" s="8"/>
      <c r="X11" s="8"/>
      <c r="Y11" s="8"/>
      <c r="Z11" s="8"/>
      <c r="AA11" s="8"/>
      <c r="AB11" s="8"/>
      <c r="AC11" s="8"/>
      <c r="AD11" s="8"/>
      <c r="AE11" s="8"/>
    </row>
    <row r="12" spans="1:53" ht="46.5" customHeight="1">
      <c r="A12" s="1"/>
      <c r="B12" s="13" t="s">
        <v>7</v>
      </c>
      <c r="C12" s="114"/>
      <c r="D12" s="2"/>
      <c r="E12" s="3"/>
      <c r="F12" s="3"/>
      <c r="G12" s="3"/>
      <c r="H12" s="3"/>
      <c r="I12" s="3"/>
      <c r="J12" s="3"/>
      <c r="K12" s="3"/>
      <c r="L12" s="3"/>
      <c r="M12" s="8"/>
      <c r="N12" s="8"/>
      <c r="O12" s="8"/>
      <c r="P12" s="8"/>
      <c r="Q12" s="8"/>
      <c r="R12" s="8"/>
      <c r="S12" s="8"/>
      <c r="T12" s="8"/>
      <c r="U12" s="8"/>
      <c r="V12" s="8"/>
      <c r="W12" s="8"/>
      <c r="X12" s="8"/>
      <c r="Y12" s="8"/>
      <c r="Z12" s="8"/>
      <c r="AA12" s="8"/>
      <c r="AB12" s="8"/>
      <c r="AC12" s="8"/>
      <c r="AD12" s="8"/>
      <c r="AE12" s="8"/>
    </row>
    <row r="13" spans="1:53">
      <c r="A13" s="1"/>
      <c r="B13" s="11"/>
      <c r="C13" s="12"/>
      <c r="D13" s="2"/>
      <c r="E13" s="3"/>
      <c r="F13" s="3"/>
      <c r="G13" s="3"/>
      <c r="H13" s="3"/>
      <c r="I13" s="3"/>
      <c r="J13" s="3"/>
      <c r="K13" s="3"/>
      <c r="L13" s="3"/>
      <c r="M13" s="8"/>
      <c r="N13" s="8"/>
      <c r="O13" s="8"/>
      <c r="P13" s="8"/>
      <c r="Q13" s="8"/>
      <c r="R13" s="8"/>
      <c r="S13" s="8"/>
      <c r="T13" s="8"/>
      <c r="U13" s="8"/>
      <c r="V13" s="8"/>
      <c r="W13" s="8"/>
      <c r="X13" s="8"/>
      <c r="Y13" s="8"/>
      <c r="Z13" s="8"/>
      <c r="AA13" s="8"/>
      <c r="AB13" s="8"/>
      <c r="AC13" s="8"/>
      <c r="AD13" s="8"/>
      <c r="AE13" s="8"/>
    </row>
    <row r="14" spans="1:53">
      <c r="A14" s="1"/>
      <c r="B14" s="11"/>
      <c r="C14" s="12"/>
      <c r="D14" s="2"/>
      <c r="E14" s="3"/>
      <c r="F14" s="3"/>
      <c r="G14" s="3"/>
      <c r="H14" s="3"/>
      <c r="I14" s="3"/>
      <c r="J14" s="3"/>
      <c r="K14" s="3"/>
      <c r="L14" s="3"/>
      <c r="M14" s="8"/>
      <c r="N14" s="8"/>
      <c r="O14" s="8"/>
      <c r="P14" s="8"/>
      <c r="Q14" s="8"/>
      <c r="R14" s="8"/>
      <c r="S14" s="8"/>
      <c r="T14" s="8"/>
      <c r="U14" s="8"/>
      <c r="V14" s="8"/>
      <c r="W14" s="8"/>
      <c r="X14" s="8"/>
      <c r="Y14" s="8"/>
      <c r="Z14" s="8"/>
      <c r="AA14" s="8"/>
      <c r="AB14" s="8"/>
      <c r="AC14" s="8"/>
      <c r="AD14" s="8"/>
      <c r="AE14" s="8"/>
    </row>
    <row r="15" spans="1:53" ht="15.75" thickBot="1">
      <c r="A15" s="1"/>
      <c r="B15" s="14"/>
      <c r="C15" s="12"/>
      <c r="D15" s="2"/>
      <c r="E15" s="3"/>
      <c r="F15" s="3"/>
      <c r="G15" s="3"/>
      <c r="H15" s="3"/>
      <c r="I15" s="3"/>
      <c r="J15" s="3"/>
      <c r="K15" s="3"/>
      <c r="L15" s="3"/>
      <c r="M15" s="8"/>
      <c r="N15" s="8"/>
      <c r="O15" s="8"/>
      <c r="P15" s="8"/>
      <c r="Q15" s="8"/>
      <c r="R15" s="8"/>
      <c r="S15" s="8"/>
      <c r="T15" s="8"/>
      <c r="U15" s="8"/>
      <c r="V15" s="8"/>
      <c r="W15" s="8"/>
      <c r="X15" s="8"/>
      <c r="Y15" s="8"/>
      <c r="Z15" s="8"/>
      <c r="AA15" s="8"/>
      <c r="AB15" s="8"/>
      <c r="AC15" s="8"/>
      <c r="AD15" s="8"/>
      <c r="AE15" s="8"/>
    </row>
    <row r="16" spans="1:53" ht="47.25" customHeight="1" thickBot="1">
      <c r="A16" s="1"/>
      <c r="B16" s="291" t="s">
        <v>205</v>
      </c>
      <c r="C16" s="292"/>
      <c r="D16" s="2"/>
      <c r="E16" s="3"/>
      <c r="F16" s="3"/>
      <c r="G16" s="3"/>
      <c r="H16" s="3"/>
      <c r="I16" s="3"/>
      <c r="J16" s="3"/>
      <c r="K16" s="3"/>
      <c r="L16" s="3"/>
      <c r="M16" s="8"/>
      <c r="N16" s="8"/>
      <c r="O16" s="8"/>
      <c r="P16" s="8"/>
      <c r="Q16" s="8"/>
      <c r="R16" s="8"/>
      <c r="S16" s="8"/>
      <c r="T16" s="8"/>
      <c r="U16" s="8"/>
      <c r="V16" s="8"/>
      <c r="W16" s="8"/>
      <c r="X16" s="8"/>
      <c r="Y16" s="8"/>
      <c r="Z16" s="8"/>
      <c r="AA16" s="8"/>
      <c r="AB16" s="8"/>
      <c r="AC16" s="8"/>
      <c r="AD16" s="8"/>
      <c r="AE16" s="8"/>
    </row>
    <row r="17" spans="1:31" ht="60.75" customHeight="1" thickBot="1">
      <c r="A17" s="1"/>
      <c r="B17" s="111" t="s">
        <v>115</v>
      </c>
      <c r="C17" s="112" t="s">
        <v>117</v>
      </c>
      <c r="D17" s="2"/>
      <c r="E17" s="3"/>
      <c r="F17" s="3"/>
      <c r="G17" s="3"/>
      <c r="H17" s="3"/>
      <c r="I17" s="3"/>
      <c r="J17" s="3"/>
      <c r="K17" s="3"/>
      <c r="L17" s="15"/>
      <c r="M17" s="6"/>
      <c r="N17" s="6"/>
      <c r="O17" s="6"/>
      <c r="P17" s="6"/>
      <c r="Q17" s="6"/>
      <c r="R17" s="6"/>
      <c r="S17" s="6"/>
      <c r="T17" s="6"/>
      <c r="U17" s="6"/>
      <c r="V17" s="6"/>
      <c r="W17" s="6"/>
      <c r="X17" s="6"/>
      <c r="Y17" s="6"/>
      <c r="Z17" s="6"/>
      <c r="AA17" s="6"/>
      <c r="AB17" s="6"/>
      <c r="AC17" s="6"/>
      <c r="AD17" s="6"/>
      <c r="AE17" s="6"/>
    </row>
    <row r="18" spans="1:31" ht="56.25" customHeight="1">
      <c r="A18" s="1"/>
      <c r="B18" s="287" t="s">
        <v>116</v>
      </c>
      <c r="C18" s="288" t="s">
        <v>125</v>
      </c>
      <c r="D18" s="2"/>
      <c r="E18" s="3"/>
      <c r="F18" s="3"/>
      <c r="G18" s="3"/>
      <c r="H18" s="3"/>
      <c r="I18" s="3"/>
      <c r="J18" s="3"/>
      <c r="K18" s="3"/>
      <c r="L18" s="15"/>
      <c r="M18" s="6"/>
      <c r="N18" s="6"/>
      <c r="O18" s="6"/>
      <c r="P18" s="6"/>
      <c r="Q18" s="6"/>
      <c r="R18" s="6"/>
      <c r="S18" s="6"/>
      <c r="T18" s="6"/>
      <c r="U18" s="6"/>
      <c r="V18" s="6"/>
      <c r="W18" s="6"/>
      <c r="X18" s="6"/>
      <c r="Y18" s="6"/>
      <c r="Z18" s="6"/>
      <c r="AA18" s="6"/>
      <c r="AB18" s="6"/>
      <c r="AC18" s="6"/>
      <c r="AD18" s="6"/>
      <c r="AE18" s="6"/>
    </row>
    <row r="19" spans="1:31" ht="65.25" customHeight="1">
      <c r="A19" s="1"/>
      <c r="B19" s="394" t="s">
        <v>212</v>
      </c>
      <c r="C19" s="395"/>
      <c r="D19" s="2"/>
      <c r="E19" s="3"/>
      <c r="F19" s="3"/>
      <c r="G19" s="3"/>
      <c r="H19" s="3"/>
      <c r="I19" s="3"/>
      <c r="J19" s="3"/>
      <c r="K19" s="3"/>
      <c r="L19" s="15"/>
      <c r="M19" s="6"/>
      <c r="N19" s="6"/>
      <c r="O19" s="6"/>
      <c r="P19" s="6"/>
      <c r="Q19" s="6"/>
      <c r="R19" s="6"/>
      <c r="S19" s="6"/>
      <c r="T19" s="6"/>
      <c r="U19" s="6"/>
      <c r="V19" s="6"/>
      <c r="W19" s="6"/>
      <c r="X19" s="6"/>
      <c r="Y19" s="6"/>
      <c r="Z19" s="6"/>
      <c r="AA19" s="6"/>
      <c r="AB19" s="6"/>
      <c r="AC19" s="6"/>
      <c r="AD19" s="6"/>
      <c r="AE19" s="6"/>
    </row>
    <row r="20" spans="1:31" ht="28.5" customHeight="1">
      <c r="A20" s="1"/>
      <c r="B20" s="101">
        <v>1</v>
      </c>
      <c r="C20" s="117" t="s">
        <v>112</v>
      </c>
      <c r="D20" s="103"/>
      <c r="E20" s="3"/>
      <c r="F20" s="3"/>
      <c r="G20" s="3"/>
      <c r="H20" s="3"/>
      <c r="I20" s="3"/>
      <c r="J20" s="3"/>
      <c r="K20" s="3"/>
      <c r="L20" s="15"/>
      <c r="M20" s="6"/>
      <c r="N20" s="6"/>
      <c r="O20" s="6"/>
      <c r="P20" s="6"/>
      <c r="Q20" s="6"/>
      <c r="R20" s="6"/>
      <c r="S20" s="6"/>
      <c r="T20" s="6"/>
      <c r="U20" s="6"/>
      <c r="V20" s="6"/>
      <c r="W20" s="6"/>
      <c r="X20" s="6"/>
      <c r="Y20" s="6"/>
      <c r="Z20" s="6"/>
      <c r="AA20" s="6"/>
      <c r="AB20" s="6"/>
      <c r="AC20" s="6"/>
      <c r="AD20" s="6"/>
      <c r="AE20" s="6"/>
    </row>
    <row r="21" spans="1:31" ht="18" customHeight="1">
      <c r="A21" s="1"/>
      <c r="B21" s="101">
        <v>2</v>
      </c>
      <c r="C21" s="104" t="s">
        <v>113</v>
      </c>
      <c r="D21" s="103"/>
      <c r="E21" s="3"/>
      <c r="F21" s="3"/>
      <c r="G21" s="3"/>
      <c r="H21" s="3"/>
      <c r="I21" s="3"/>
      <c r="J21" s="3"/>
      <c r="K21" s="3"/>
      <c r="L21" s="15"/>
      <c r="M21" s="6"/>
      <c r="N21" s="6"/>
      <c r="O21" s="6"/>
      <c r="P21" s="6"/>
      <c r="Q21" s="6"/>
      <c r="R21" s="6"/>
      <c r="S21" s="6"/>
      <c r="T21" s="6"/>
      <c r="U21" s="6"/>
      <c r="V21" s="6"/>
      <c r="W21" s="6"/>
      <c r="X21" s="6"/>
      <c r="Y21" s="6"/>
      <c r="Z21" s="6"/>
      <c r="AA21" s="6"/>
      <c r="AB21" s="6"/>
      <c r="AC21" s="6"/>
      <c r="AD21" s="6"/>
      <c r="AE21" s="6"/>
    </row>
    <row r="22" spans="1:31" ht="23.25" customHeight="1">
      <c r="A22" s="1"/>
      <c r="B22" s="101">
        <v>3</v>
      </c>
      <c r="C22" s="104" t="s">
        <v>114</v>
      </c>
      <c r="D22" s="103"/>
      <c r="E22" s="3"/>
      <c r="F22" s="3"/>
      <c r="G22" s="3"/>
      <c r="H22" s="3"/>
      <c r="I22" s="3"/>
      <c r="J22" s="3"/>
      <c r="K22" s="3"/>
      <c r="L22" s="15"/>
      <c r="M22" s="6"/>
      <c r="N22" s="6"/>
      <c r="O22" s="6"/>
      <c r="P22" s="6"/>
      <c r="Q22" s="6"/>
      <c r="R22" s="6"/>
      <c r="S22" s="6"/>
      <c r="T22" s="6"/>
      <c r="U22" s="6"/>
      <c r="V22" s="6"/>
      <c r="W22" s="6"/>
      <c r="X22" s="6"/>
      <c r="Y22" s="6"/>
      <c r="Z22" s="6"/>
      <c r="AA22" s="6"/>
      <c r="AB22" s="6"/>
      <c r="AC22" s="6"/>
      <c r="AD22" s="6"/>
      <c r="AE22" s="6"/>
    </row>
    <row r="23" spans="1:31" ht="21" customHeight="1">
      <c r="A23" s="1"/>
      <c r="B23" s="101">
        <v>4</v>
      </c>
      <c r="C23" s="104" t="s">
        <v>56</v>
      </c>
      <c r="D23" s="103"/>
      <c r="E23" s="3"/>
      <c r="F23" s="3"/>
      <c r="G23" s="3"/>
      <c r="H23" s="3"/>
      <c r="I23" s="3"/>
      <c r="J23" s="3"/>
      <c r="K23" s="3"/>
      <c r="L23" s="15"/>
      <c r="M23" s="6"/>
      <c r="N23" s="6"/>
      <c r="O23" s="6"/>
      <c r="P23" s="6"/>
      <c r="Q23" s="6"/>
      <c r="R23" s="6"/>
      <c r="S23" s="6"/>
      <c r="T23" s="6"/>
      <c r="U23" s="6"/>
      <c r="V23" s="6"/>
      <c r="W23" s="6"/>
      <c r="X23" s="6"/>
      <c r="Y23" s="6"/>
      <c r="Z23" s="6"/>
      <c r="AA23" s="6"/>
      <c r="AB23" s="6"/>
      <c r="AC23" s="6"/>
      <c r="AD23" s="6"/>
      <c r="AE23" s="6"/>
    </row>
    <row r="24" spans="1:31" ht="30.75" customHeight="1">
      <c r="A24" s="1"/>
      <c r="B24" s="101">
        <v>5</v>
      </c>
      <c r="C24" s="104" t="s">
        <v>126</v>
      </c>
      <c r="D24" s="103"/>
      <c r="E24" s="3"/>
      <c r="F24" s="3"/>
      <c r="G24" s="3"/>
      <c r="H24" s="3"/>
      <c r="I24" s="3"/>
      <c r="J24" s="3"/>
      <c r="K24" s="3"/>
      <c r="L24" s="15"/>
      <c r="M24" s="6"/>
      <c r="N24" s="6"/>
      <c r="O24" s="6"/>
      <c r="P24" s="6"/>
      <c r="Q24" s="6"/>
      <c r="R24" s="6"/>
      <c r="S24" s="6"/>
      <c r="T24" s="6"/>
      <c r="U24" s="6"/>
      <c r="V24" s="6"/>
      <c r="W24" s="6"/>
      <c r="X24" s="6"/>
      <c r="Y24" s="6"/>
      <c r="Z24" s="6"/>
      <c r="AA24" s="6"/>
      <c r="AB24" s="6"/>
      <c r="AC24" s="6"/>
      <c r="AD24" s="6"/>
      <c r="AE24" s="6"/>
    </row>
    <row r="25" spans="1:31" ht="26.25" customHeight="1">
      <c r="A25" s="1"/>
      <c r="B25" s="101">
        <v>6</v>
      </c>
      <c r="C25" s="104" t="s">
        <v>127</v>
      </c>
      <c r="D25" s="103"/>
      <c r="E25" s="3"/>
      <c r="F25" s="3"/>
      <c r="G25" s="3"/>
      <c r="H25" s="3"/>
      <c r="I25" s="3"/>
      <c r="J25" s="3"/>
      <c r="K25" s="3"/>
      <c r="L25" s="15"/>
      <c r="M25" s="6"/>
      <c r="N25" s="6"/>
      <c r="O25" s="6"/>
      <c r="P25" s="6"/>
      <c r="Q25" s="6"/>
      <c r="R25" s="6"/>
      <c r="S25" s="6"/>
      <c r="T25" s="6"/>
      <c r="U25" s="6"/>
      <c r="V25" s="6"/>
      <c r="W25" s="6"/>
      <c r="X25" s="6"/>
      <c r="Y25" s="6"/>
      <c r="Z25" s="6"/>
      <c r="AA25" s="6"/>
      <c r="AB25" s="6"/>
      <c r="AC25" s="6"/>
      <c r="AD25" s="6"/>
      <c r="AE25" s="6"/>
    </row>
    <row r="26" spans="1:31" ht="43.5" customHeight="1" thickBot="1">
      <c r="A26" s="1"/>
      <c r="B26" s="102">
        <v>7</v>
      </c>
      <c r="C26" s="105" t="s">
        <v>128</v>
      </c>
      <c r="D26" s="103"/>
      <c r="E26" s="3"/>
      <c r="F26" s="3"/>
      <c r="G26" s="3"/>
      <c r="H26" s="3"/>
      <c r="I26" s="3"/>
      <c r="J26" s="3"/>
      <c r="K26" s="3"/>
      <c r="L26" s="15"/>
      <c r="M26" s="6"/>
      <c r="N26" s="6"/>
      <c r="O26" s="6"/>
      <c r="P26" s="6"/>
      <c r="Q26" s="6"/>
      <c r="R26" s="6"/>
      <c r="S26" s="6"/>
      <c r="T26" s="6"/>
      <c r="U26" s="6"/>
      <c r="V26" s="6"/>
      <c r="W26" s="6"/>
      <c r="X26" s="6"/>
      <c r="Y26" s="6"/>
      <c r="Z26" s="6"/>
      <c r="AA26" s="6"/>
      <c r="AB26" s="6"/>
      <c r="AC26" s="6"/>
      <c r="AD26" s="6"/>
      <c r="AE26" s="6"/>
    </row>
    <row r="27" spans="1:31" ht="42.75" customHeight="1" thickBot="1">
      <c r="A27" s="1"/>
      <c r="B27" s="106" t="s">
        <v>8</v>
      </c>
      <c r="C27" s="115"/>
      <c r="D27" s="2"/>
      <c r="E27" s="3"/>
      <c r="F27" s="3"/>
      <c r="G27" s="3"/>
      <c r="H27" s="3"/>
      <c r="I27" s="3"/>
      <c r="J27" s="3"/>
      <c r="K27" s="3"/>
      <c r="L27" s="7"/>
    </row>
    <row r="28" spans="1:31" ht="30" customHeight="1" thickBot="1">
      <c r="A28" s="1"/>
      <c r="B28" s="107" t="s">
        <v>9</v>
      </c>
      <c r="C28" s="116"/>
      <c r="D28" s="2"/>
      <c r="E28" s="3"/>
      <c r="F28" s="3"/>
      <c r="G28" s="3"/>
      <c r="H28" s="3"/>
      <c r="I28" s="3"/>
      <c r="J28" s="3"/>
      <c r="K28" s="3"/>
      <c r="L28" s="7"/>
    </row>
    <row r="29" spans="1:31">
      <c r="A29" s="3"/>
      <c r="B29" s="4"/>
      <c r="C29" s="4"/>
      <c r="D29" s="3"/>
      <c r="E29" s="3"/>
      <c r="F29" s="3"/>
      <c r="G29" s="3"/>
      <c r="H29" s="3"/>
      <c r="I29" s="3"/>
      <c r="J29" s="3"/>
      <c r="K29" s="3"/>
      <c r="L29" s="7"/>
    </row>
    <row r="30" spans="1:31">
      <c r="A30" s="3"/>
      <c r="B30" s="3"/>
      <c r="C30" s="3"/>
      <c r="D30" s="3"/>
      <c r="E30" s="3"/>
      <c r="F30" s="3"/>
      <c r="G30" s="3"/>
      <c r="H30" s="3"/>
      <c r="I30" s="3"/>
      <c r="J30" s="3"/>
      <c r="K30" s="3"/>
      <c r="L30" s="7"/>
    </row>
    <row r="31" spans="1:31">
      <c r="A31" s="3"/>
      <c r="B31" s="3"/>
      <c r="C31" s="3"/>
      <c r="D31" s="3"/>
      <c r="E31" s="3"/>
      <c r="F31" s="3"/>
      <c r="G31" s="3"/>
      <c r="H31" s="3"/>
      <c r="I31" s="3"/>
      <c r="J31" s="3"/>
      <c r="K31" s="3"/>
      <c r="L31" s="7"/>
    </row>
    <row r="32" spans="1:31">
      <c r="A32" s="3"/>
      <c r="B32" s="3"/>
      <c r="C32" s="3"/>
      <c r="D32" s="3"/>
      <c r="E32" s="3"/>
      <c r="F32" s="3"/>
      <c r="G32" s="3"/>
      <c r="H32" s="3"/>
      <c r="I32" s="3"/>
      <c r="J32" s="3"/>
      <c r="K32" s="3"/>
      <c r="L32" s="7"/>
    </row>
    <row r="33" spans="1:12">
      <c r="A33" s="3"/>
      <c r="B33" s="3"/>
      <c r="C33" s="3"/>
      <c r="D33" s="3"/>
      <c r="E33" s="3"/>
      <c r="F33" s="3"/>
      <c r="G33" s="3"/>
      <c r="H33" s="3"/>
      <c r="I33" s="3"/>
      <c r="J33" s="3"/>
      <c r="K33" s="3"/>
      <c r="L33" s="7"/>
    </row>
    <row r="34" spans="1:12">
      <c r="A34" s="3"/>
      <c r="B34" s="3"/>
      <c r="C34" s="3"/>
      <c r="D34" s="3"/>
      <c r="E34" s="3"/>
      <c r="F34" s="3"/>
      <c r="G34" s="3"/>
      <c r="H34" s="3"/>
      <c r="I34" s="3"/>
      <c r="J34" s="3"/>
      <c r="K34" s="3"/>
      <c r="L34" s="7"/>
    </row>
    <row r="35" spans="1:12">
      <c r="A35" s="3"/>
      <c r="B35" s="3"/>
      <c r="C35" s="3"/>
      <c r="D35" s="3"/>
      <c r="E35" s="3"/>
      <c r="F35" s="3"/>
      <c r="G35" s="3"/>
      <c r="H35" s="3"/>
      <c r="I35" s="3"/>
      <c r="J35" s="3"/>
      <c r="K35" s="3"/>
      <c r="L35" s="7"/>
    </row>
    <row r="36" spans="1:12">
      <c r="A36" s="3"/>
      <c r="B36" s="3"/>
      <c r="C36" s="3"/>
      <c r="D36" s="3"/>
      <c r="E36" s="3"/>
      <c r="F36" s="3"/>
      <c r="G36" s="3"/>
      <c r="H36" s="3"/>
      <c r="I36" s="3"/>
      <c r="J36" s="3"/>
      <c r="K36" s="3"/>
      <c r="L36" s="7"/>
    </row>
    <row r="37" spans="1:12">
      <c r="A37" s="3"/>
      <c r="B37" s="3"/>
      <c r="C37" s="3"/>
      <c r="D37" s="3"/>
      <c r="E37" s="3"/>
      <c r="F37" s="3"/>
      <c r="G37" s="3"/>
      <c r="H37" s="3"/>
      <c r="I37" s="3"/>
      <c r="J37" s="3"/>
      <c r="K37" s="3"/>
      <c r="L37" s="7"/>
    </row>
    <row r="38" spans="1:12">
      <c r="A38" s="3"/>
      <c r="B38" s="3"/>
      <c r="C38" s="3"/>
      <c r="D38" s="3"/>
      <c r="E38" s="3"/>
      <c r="F38" s="3"/>
      <c r="G38" s="3"/>
      <c r="H38" s="3"/>
      <c r="I38" s="3"/>
      <c r="J38" s="3"/>
      <c r="K38" s="3"/>
      <c r="L38" s="7"/>
    </row>
    <row r="39" spans="1:12">
      <c r="A39" s="3"/>
      <c r="B39" s="3"/>
      <c r="C39" s="3"/>
      <c r="D39" s="3"/>
      <c r="E39" s="3"/>
      <c r="F39" s="3"/>
      <c r="G39" s="3"/>
      <c r="H39" s="3"/>
      <c r="I39" s="3"/>
      <c r="J39" s="3"/>
      <c r="K39" s="3"/>
      <c r="L39" s="7"/>
    </row>
    <row r="40" spans="1:12" s="7" customFormat="1"/>
    <row r="41" spans="1:12" s="7" customFormat="1"/>
    <row r="42" spans="1:12" s="7" customFormat="1"/>
    <row r="43" spans="1:12" s="7" customFormat="1"/>
    <row r="44" spans="1:12" s="7" customFormat="1"/>
    <row r="45" spans="1:12" s="7" customFormat="1"/>
    <row r="46" spans="1:12" s="7" customFormat="1"/>
    <row r="47" spans="1:12" s="7" customFormat="1"/>
    <row r="48" spans="1:12"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sheetData>
  <sheetProtection algorithmName="SHA-512" hashValue="QkPQclvcCXZNe4HlJfY5cxl5L17x/1IVFD0N/JoY8x2K2aW/q1OB2napA/gmbDeIvpLpk37DC8izB3RSpXFI7A==" saltValue="c1I1SDGsZGEXKma3F2gCyQ==" spinCount="100000" sheet="1" objects="1" scenarios="1"/>
  <protectedRanges>
    <protectedRange sqref="C10:C12" name="Range1"/>
  </protectedRanges>
  <mergeCells count="3">
    <mergeCell ref="B8:C8"/>
    <mergeCell ref="B16:C16"/>
    <mergeCell ref="B19:C19"/>
  </mergeCells>
  <hyperlinks>
    <hyperlink ref="C21" location="'(2)'!A1" display="تفاصيل الأصول السائلة عالية الجودة"/>
    <hyperlink ref="C22" location="'(3)'!A1" display="التدفقات النقدية الخارجة"/>
    <hyperlink ref="C23" location="'(4)'!A1" display="التدفقات النقدية الداخلة"/>
    <hyperlink ref="C24" location="'(5)'!A1" display="تعديلات الحد الأقصى لكل من المستوى الثاني (أ ،ب)"/>
    <hyperlink ref="C25" location="'(6)'!A1" display="التدفقات النقدية الداخلة والخراجة الناتجة عن المشتقات المالية"/>
    <hyperlink ref="C26" location="'(7)'!A1" display="التدفقات النقدية الخارجة الناتجة عن انخفاض قيمة الضمانات الموضوعة مقابل المشتقات المالية"/>
    <hyperlink ref="C20" location="'(1)'!A1" display="ملخص المعلومات حول نسبة تغطية السيولة"/>
  </hyperlinks>
  <pageMargins left="0.7" right="0.7" top="0.75" bottom="0.75" header="0.3" footer="0.3"/>
  <pageSetup paperSize="9" scale="66" orientation="portrait" r:id="rId1"/>
  <colBreaks count="1" manualBreakCount="1">
    <brk id="4" max="3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I15"/>
  <sheetViews>
    <sheetView rightToLeft="1" zoomScaleNormal="100" workbookViewId="0"/>
  </sheetViews>
  <sheetFormatPr defaultRowHeight="15"/>
  <cols>
    <col min="1" max="1" width="3.140625" style="187" customWidth="1"/>
    <col min="2" max="2" width="4" style="3" customWidth="1"/>
    <col min="3" max="3" width="62.42578125" style="3" customWidth="1"/>
    <col min="4" max="4" width="29.85546875" style="3" customWidth="1"/>
    <col min="5" max="9" width="19.140625" style="3" customWidth="1"/>
    <col min="10" max="16384" width="9.140625" style="3"/>
  </cols>
  <sheetData>
    <row r="1" spans="1:9" ht="15.75" thickBot="1">
      <c r="A1" s="185"/>
      <c r="B1" s="184"/>
      <c r="C1" s="184"/>
      <c r="D1" s="184"/>
      <c r="E1" s="184"/>
      <c r="F1" s="184"/>
      <c r="G1" s="184"/>
      <c r="H1" s="184"/>
      <c r="I1" s="184"/>
    </row>
    <row r="2" spans="1:9" ht="16.5" thickTop="1" thickBot="1">
      <c r="A2" s="186"/>
      <c r="B2" s="179"/>
      <c r="C2" s="180"/>
      <c r="D2" s="180"/>
      <c r="E2" s="180"/>
      <c r="F2" s="180"/>
      <c r="G2" s="180"/>
      <c r="H2" s="180"/>
      <c r="I2" s="180"/>
    </row>
    <row r="3" spans="1:9" ht="39" customHeight="1" thickTop="1" thickBot="1">
      <c r="A3" s="186"/>
      <c r="B3" s="181"/>
      <c r="C3" s="281" t="s">
        <v>118</v>
      </c>
      <c r="D3" s="278" t="s">
        <v>210</v>
      </c>
      <c r="E3" s="270" t="s">
        <v>18</v>
      </c>
      <c r="F3" s="269" t="s">
        <v>19</v>
      </c>
      <c r="G3" s="286" t="s">
        <v>211</v>
      </c>
      <c r="H3" s="286" t="s">
        <v>211</v>
      </c>
      <c r="I3" s="286" t="s">
        <v>211</v>
      </c>
    </row>
    <row r="4" spans="1:9" ht="16.5" thickTop="1" thickBot="1">
      <c r="A4" s="186"/>
      <c r="B4" s="181"/>
      <c r="C4" s="178"/>
      <c r="D4" s="178"/>
      <c r="E4" s="178"/>
      <c r="F4" s="178"/>
      <c r="G4" s="178"/>
      <c r="H4" s="178"/>
      <c r="I4" s="178"/>
    </row>
    <row r="5" spans="1:9" ht="27" thickTop="1">
      <c r="A5" s="186"/>
      <c r="B5" s="181"/>
      <c r="C5" s="274" t="s">
        <v>15</v>
      </c>
      <c r="D5" s="272" t="s">
        <v>129</v>
      </c>
      <c r="E5" s="273" t="s">
        <v>129</v>
      </c>
      <c r="F5" s="273" t="s">
        <v>129</v>
      </c>
      <c r="G5" s="273" t="s">
        <v>129</v>
      </c>
      <c r="H5" s="273" t="s">
        <v>129</v>
      </c>
      <c r="I5" s="273" t="s">
        <v>129</v>
      </c>
    </row>
    <row r="6" spans="1:9" ht="52.5">
      <c r="A6" s="186"/>
      <c r="B6" s="181"/>
      <c r="C6" s="275" t="s">
        <v>130</v>
      </c>
      <c r="D6" s="188">
        <f>'(2)'!E30/1000</f>
        <v>0</v>
      </c>
      <c r="E6" s="188">
        <f>'(2)'!G30/1000</f>
        <v>0</v>
      </c>
      <c r="F6" s="188">
        <f>'(2)'!I30/1000</f>
        <v>0</v>
      </c>
      <c r="G6" s="188">
        <f>'(2)'!K30/1000</f>
        <v>0</v>
      </c>
      <c r="H6" s="188">
        <f>'(2)'!M30/1000</f>
        <v>0</v>
      </c>
      <c r="I6" s="188">
        <f>'(2)'!O30/1000</f>
        <v>0</v>
      </c>
    </row>
    <row r="7" spans="1:9" ht="52.5">
      <c r="A7" s="186"/>
      <c r="B7" s="181"/>
      <c r="C7" s="275" t="s">
        <v>131</v>
      </c>
      <c r="D7" s="188">
        <f>'(2)'!E32/1000</f>
        <v>0</v>
      </c>
      <c r="E7" s="188">
        <f>'(2)'!G32/1000</f>
        <v>0</v>
      </c>
      <c r="F7" s="188">
        <f>'(2)'!I32/1000</f>
        <v>0</v>
      </c>
      <c r="G7" s="188">
        <f>'(2)'!K32/1000</f>
        <v>0</v>
      </c>
      <c r="H7" s="188">
        <f>'(2)'!M32/1000</f>
        <v>0</v>
      </c>
      <c r="I7" s="188">
        <f>'(2)'!O32/1000</f>
        <v>0</v>
      </c>
    </row>
    <row r="8" spans="1:9" ht="28.5">
      <c r="A8" s="186"/>
      <c r="B8" s="181"/>
      <c r="C8" s="275" t="s">
        <v>4</v>
      </c>
      <c r="D8" s="188">
        <f>'(3)'!F86/1000</f>
        <v>0</v>
      </c>
      <c r="E8" s="188">
        <f>'(3)'!H86/1000</f>
        <v>0</v>
      </c>
      <c r="F8" s="188">
        <f>'(3)'!J86/1000</f>
        <v>0</v>
      </c>
      <c r="G8" s="188">
        <f>'(3)'!L86/1000</f>
        <v>0</v>
      </c>
      <c r="H8" s="188">
        <f>'(3)'!N86/1000</f>
        <v>0</v>
      </c>
      <c r="I8" s="188">
        <f>'(3)'!P86/1000</f>
        <v>0</v>
      </c>
    </row>
    <row r="9" spans="1:9" ht="52.5">
      <c r="A9" s="186"/>
      <c r="B9" s="181"/>
      <c r="C9" s="275" t="s">
        <v>6</v>
      </c>
      <c r="D9" s="188">
        <f>'(4)'!F21/1000</f>
        <v>0</v>
      </c>
      <c r="E9" s="188">
        <f>'(4)'!H21/1000</f>
        <v>0</v>
      </c>
      <c r="F9" s="188">
        <f>'(4)'!J21/1000</f>
        <v>0</v>
      </c>
      <c r="G9" s="188">
        <f>'(4)'!L21/1000</f>
        <v>0</v>
      </c>
      <c r="H9" s="188">
        <f>'(4)'!N21/1000</f>
        <v>0</v>
      </c>
      <c r="I9" s="188">
        <f>'(4)'!P21/1000</f>
        <v>0</v>
      </c>
    </row>
    <row r="10" spans="1:9" ht="52.5">
      <c r="A10" s="186"/>
      <c r="B10" s="181"/>
      <c r="C10" s="275" t="s">
        <v>5</v>
      </c>
      <c r="D10" s="188">
        <f>'(4)'!F22/1000</f>
        <v>0</v>
      </c>
      <c r="E10" s="188">
        <f>'(4)'!H22/1000</f>
        <v>0</v>
      </c>
      <c r="F10" s="188">
        <f>'(4)'!J22/1000</f>
        <v>0</v>
      </c>
      <c r="G10" s="188">
        <f>'(4)'!L22/1000</f>
        <v>0</v>
      </c>
      <c r="H10" s="188">
        <f>'(4)'!N22/1000</f>
        <v>0</v>
      </c>
      <c r="I10" s="188">
        <f>'(4)'!P22/1000</f>
        <v>0</v>
      </c>
    </row>
    <row r="11" spans="1:9" ht="28.5">
      <c r="A11" s="186"/>
      <c r="B11" s="181"/>
      <c r="C11" s="275" t="s">
        <v>132</v>
      </c>
      <c r="D11" s="188">
        <f>D8-MIN(D9,D10)</f>
        <v>0</v>
      </c>
      <c r="E11" s="188">
        <f>E8-MIN(E9,E10)</f>
        <v>0</v>
      </c>
      <c r="F11" s="188">
        <f t="shared" ref="F11:I11" si="0">F8-MIN(F9,F10)</f>
        <v>0</v>
      </c>
      <c r="G11" s="188">
        <f t="shared" si="0"/>
        <v>0</v>
      </c>
      <c r="H11" s="188">
        <f t="shared" si="0"/>
        <v>0</v>
      </c>
      <c r="I11" s="188">
        <f t="shared" si="0"/>
        <v>0</v>
      </c>
    </row>
    <row r="12" spans="1:9" ht="29.25" thickBot="1">
      <c r="A12" s="186"/>
      <c r="B12" s="181"/>
      <c r="C12" s="176"/>
      <c r="D12" s="177"/>
      <c r="E12" s="271"/>
      <c r="F12" s="271"/>
      <c r="G12" s="271"/>
      <c r="H12" s="271"/>
      <c r="I12" s="271"/>
    </row>
    <row r="13" spans="1:9" ht="33" thickTop="1" thickBot="1">
      <c r="A13" s="186"/>
      <c r="B13" s="181"/>
      <c r="C13" s="224" t="s">
        <v>2</v>
      </c>
      <c r="D13" s="225" t="e">
        <f>D7/D11</f>
        <v>#DIV/0!</v>
      </c>
      <c r="E13" s="225" t="e">
        <f>E7/E11</f>
        <v>#DIV/0!</v>
      </c>
      <c r="F13" s="225" t="e">
        <f t="shared" ref="F13:I13" si="1">F7/F11</f>
        <v>#DIV/0!</v>
      </c>
      <c r="G13" s="225" t="e">
        <f t="shared" si="1"/>
        <v>#DIV/0!</v>
      </c>
      <c r="H13" s="225" t="e">
        <f t="shared" si="1"/>
        <v>#DIV/0!</v>
      </c>
      <c r="I13" s="225" t="e">
        <f t="shared" si="1"/>
        <v>#DIV/0!</v>
      </c>
    </row>
    <row r="14" spans="1:9" ht="37.5" customHeight="1" thickTop="1" thickBot="1">
      <c r="A14" s="186"/>
      <c r="B14" s="182"/>
      <c r="C14" s="183"/>
      <c r="D14" s="183"/>
      <c r="E14" s="183"/>
      <c r="F14" s="183"/>
      <c r="G14" s="183"/>
      <c r="H14" s="183"/>
      <c r="I14" s="183"/>
    </row>
    <row r="15" spans="1:9" ht="15.75" thickTop="1">
      <c r="B15" s="4"/>
      <c r="C15" s="4"/>
      <c r="D15" s="4"/>
      <c r="E15" s="4"/>
      <c r="F15" s="4"/>
      <c r="G15" s="4"/>
      <c r="H15" s="4"/>
      <c r="I15" s="4"/>
    </row>
  </sheetData>
  <sheetProtection algorithmName="SHA-512" hashValue="ihnS7W/D90sk/Go1hgPw0kUdS39nqp80dkVduCLoZWGjtONJZiKMBLI51Pn//fYPGwPiampZtxLNi3SXEXWY4Q==" saltValue="PKxa6mtiJ9zuKgdN/9IYQQ==" spinCount="100000" sheet="1" formatCells="0" formatColumns="0" formatRows="0" insertColumns="0" insertRows="0" insertHyperlinks="0" deleteColumns="0" deleteRows="0" sort="0" autoFilter="0" pivotTables="0"/>
  <pageMargins left="0.7" right="0.7" top="0.75" bottom="0.75" header="0.3" footer="0.3"/>
  <pageSetup paperSize="9" scale="84"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59999389629810485"/>
  </sheetPr>
  <dimension ref="A1:GY35"/>
  <sheetViews>
    <sheetView rightToLeft="1" zoomScale="90" zoomScaleNormal="90" workbookViewId="0">
      <pane ySplit="5" topLeftCell="A6" activePane="bottomLeft" state="frozen"/>
      <selection pane="bottomLeft"/>
    </sheetView>
  </sheetViews>
  <sheetFormatPr defaultRowHeight="15"/>
  <cols>
    <col min="1" max="1" width="16.85546875" style="2" customWidth="1"/>
    <col min="2" max="2" width="103.85546875" style="3" customWidth="1"/>
    <col min="3" max="3" width="21.5703125" style="3" customWidth="1"/>
    <col min="4" max="4" width="13.7109375" style="3" customWidth="1"/>
    <col min="5" max="5" width="17.28515625" style="3" customWidth="1"/>
    <col min="6" max="6" width="15" style="3" customWidth="1"/>
    <col min="7" max="7" width="14.85546875" style="3" customWidth="1"/>
    <col min="8" max="8" width="13.140625" style="3" customWidth="1"/>
    <col min="9" max="9" width="15.28515625" style="3" customWidth="1"/>
    <col min="10" max="10" width="15.140625" style="3" customWidth="1"/>
    <col min="11" max="11" width="15.5703125" style="3" customWidth="1"/>
    <col min="12" max="12" width="13.140625" style="3" customWidth="1"/>
    <col min="13" max="13" width="14.85546875" style="3" customWidth="1"/>
    <col min="14" max="14" width="16.140625" style="3" customWidth="1"/>
    <col min="15" max="15" width="17.42578125" style="3" customWidth="1"/>
    <col min="16" max="16384" width="9.140625" style="3"/>
  </cols>
  <sheetData>
    <row r="1" spans="1:17" s="4" customFormat="1">
      <c r="A1" s="16"/>
      <c r="B1" s="5"/>
      <c r="C1" s="3"/>
      <c r="D1" s="3"/>
      <c r="E1" s="3"/>
      <c r="F1" s="3"/>
      <c r="G1" s="3"/>
      <c r="H1" s="3"/>
      <c r="I1" s="3"/>
      <c r="J1" s="3"/>
      <c r="K1" s="3"/>
      <c r="L1" s="3"/>
      <c r="M1" s="3"/>
      <c r="N1" s="3"/>
      <c r="O1" s="3"/>
      <c r="P1" s="3"/>
      <c r="Q1" s="3"/>
    </row>
    <row r="2" spans="1:17" ht="40.5" customHeight="1">
      <c r="A2" s="303" t="s">
        <v>119</v>
      </c>
      <c r="B2" s="303"/>
      <c r="C2" s="2"/>
    </row>
    <row r="3" spans="1:17" ht="15.75" thickBot="1">
      <c r="A3" s="19"/>
      <c r="B3" s="17"/>
      <c r="C3" s="5"/>
      <c r="D3" s="5"/>
      <c r="E3" s="5"/>
      <c r="F3" s="5"/>
      <c r="G3" s="5"/>
      <c r="H3" s="5"/>
      <c r="I3" s="5"/>
      <c r="J3" s="5"/>
      <c r="K3" s="5"/>
      <c r="L3" s="5"/>
      <c r="M3" s="5"/>
      <c r="N3" s="5"/>
      <c r="O3" s="5"/>
    </row>
    <row r="4" spans="1:17" ht="51" customHeight="1" thickTop="1" thickBot="1">
      <c r="A4" s="279"/>
      <c r="B4" s="280"/>
      <c r="C4" s="319" t="s">
        <v>210</v>
      </c>
      <c r="D4" s="320"/>
      <c r="E4" s="321"/>
      <c r="F4" s="319" t="s">
        <v>207</v>
      </c>
      <c r="G4" s="321"/>
      <c r="H4" s="319" t="s">
        <v>19</v>
      </c>
      <c r="I4" s="321"/>
      <c r="J4" s="317" t="s">
        <v>211</v>
      </c>
      <c r="K4" s="318"/>
      <c r="L4" s="317" t="s">
        <v>211</v>
      </c>
      <c r="M4" s="318"/>
      <c r="N4" s="317" t="s">
        <v>211</v>
      </c>
      <c r="O4" s="318"/>
      <c r="P4" s="18"/>
    </row>
    <row r="5" spans="1:17" ht="46.5" thickTop="1" thickBot="1">
      <c r="A5" s="20" t="s">
        <v>14</v>
      </c>
      <c r="B5" s="23" t="s">
        <v>15</v>
      </c>
      <c r="C5" s="21" t="s">
        <v>209</v>
      </c>
      <c r="D5" s="21" t="s">
        <v>16</v>
      </c>
      <c r="E5" s="22" t="s">
        <v>17</v>
      </c>
      <c r="F5" s="26" t="s">
        <v>206</v>
      </c>
      <c r="G5" s="26" t="s">
        <v>17</v>
      </c>
      <c r="H5" s="26" t="s">
        <v>206</v>
      </c>
      <c r="I5" s="26" t="s">
        <v>17</v>
      </c>
      <c r="J5" s="26" t="s">
        <v>206</v>
      </c>
      <c r="K5" s="26" t="s">
        <v>17</v>
      </c>
      <c r="L5" s="26" t="s">
        <v>206</v>
      </c>
      <c r="M5" s="26" t="s">
        <v>17</v>
      </c>
      <c r="N5" s="26" t="s">
        <v>206</v>
      </c>
      <c r="O5" s="26" t="s">
        <v>17</v>
      </c>
      <c r="P5" s="18"/>
    </row>
    <row r="6" spans="1:17" ht="51" customHeight="1" thickBot="1">
      <c r="A6" s="312" t="s">
        <v>10</v>
      </c>
      <c r="B6" s="313"/>
      <c r="C6" s="313"/>
      <c r="D6" s="313"/>
      <c r="E6" s="313"/>
      <c r="F6" s="313"/>
      <c r="G6" s="313"/>
      <c r="H6" s="313"/>
      <c r="I6" s="313"/>
      <c r="J6" s="313"/>
      <c r="K6" s="313"/>
      <c r="L6" s="313"/>
      <c r="M6" s="313"/>
      <c r="N6" s="313"/>
      <c r="O6" s="313"/>
      <c r="P6" s="18"/>
    </row>
    <row r="7" spans="1:17" ht="20.25" thickTop="1">
      <c r="A7" s="308" t="s">
        <v>133</v>
      </c>
      <c r="B7" s="189" t="s">
        <v>11</v>
      </c>
      <c r="C7" s="125"/>
      <c r="D7" s="64">
        <v>0</v>
      </c>
      <c r="E7" s="63">
        <f>C7-(C7*D7)</f>
        <v>0</v>
      </c>
      <c r="F7" s="125"/>
      <c r="G7" s="63">
        <f>F7-(F7*D7)</f>
        <v>0</v>
      </c>
      <c r="H7" s="125"/>
      <c r="I7" s="63">
        <f>H7-(H7*D7)</f>
        <v>0</v>
      </c>
      <c r="J7" s="125"/>
      <c r="K7" s="63">
        <f>J7-(J7*D7)</f>
        <v>0</v>
      </c>
      <c r="L7" s="125"/>
      <c r="M7" s="63">
        <f>L7-(L7*D7)</f>
        <v>0</v>
      </c>
      <c r="N7" s="125"/>
      <c r="O7" s="63">
        <f>N7-(N7*D7)</f>
        <v>0</v>
      </c>
      <c r="P7" s="2"/>
    </row>
    <row r="8" spans="1:17" ht="33.75" customHeight="1">
      <c r="A8" s="299"/>
      <c r="B8" s="190" t="s">
        <v>12</v>
      </c>
      <c r="C8" s="108"/>
      <c r="D8" s="109"/>
      <c r="E8" s="108"/>
      <c r="F8" s="108"/>
      <c r="G8" s="108"/>
      <c r="H8" s="108"/>
      <c r="I8" s="108"/>
      <c r="J8" s="108"/>
      <c r="K8" s="108"/>
      <c r="L8" s="108"/>
      <c r="M8" s="108"/>
      <c r="N8" s="108"/>
      <c r="O8" s="250"/>
      <c r="P8" s="2"/>
    </row>
    <row r="9" spans="1:17" ht="35.25" customHeight="1">
      <c r="A9" s="299"/>
      <c r="B9" s="190" t="s">
        <v>13</v>
      </c>
      <c r="C9" s="125"/>
      <c r="D9" s="64">
        <v>0</v>
      </c>
      <c r="E9" s="63">
        <f t="shared" ref="E9:E14" si="0">C9-(C9*D9)</f>
        <v>0</v>
      </c>
      <c r="F9" s="125"/>
      <c r="G9" s="63">
        <f>F9-(F9*D9)</f>
        <v>0</v>
      </c>
      <c r="H9" s="125"/>
      <c r="I9" s="63">
        <f>H9-(H9*D9)</f>
        <v>0</v>
      </c>
      <c r="J9" s="125"/>
      <c r="K9" s="63">
        <f>J9-(J9*D9)</f>
        <v>0</v>
      </c>
      <c r="L9" s="125"/>
      <c r="M9" s="63">
        <f>L9-(L9*D9)</f>
        <v>0</v>
      </c>
      <c r="N9" s="125"/>
      <c r="O9" s="63">
        <f>N9-(N9*D9)</f>
        <v>0</v>
      </c>
      <c r="P9" s="2"/>
    </row>
    <row r="10" spans="1:17" ht="58.5">
      <c r="A10" s="299"/>
      <c r="B10" s="190" t="s">
        <v>134</v>
      </c>
      <c r="C10" s="125"/>
      <c r="D10" s="64">
        <v>0</v>
      </c>
      <c r="E10" s="63">
        <f t="shared" si="0"/>
        <v>0</v>
      </c>
      <c r="F10" s="125"/>
      <c r="G10" s="63">
        <f>F10-(F10*D10)</f>
        <v>0</v>
      </c>
      <c r="H10" s="125"/>
      <c r="I10" s="63">
        <f>H10-(H10*D10)</f>
        <v>0</v>
      </c>
      <c r="J10" s="125"/>
      <c r="K10" s="63">
        <f>J10-(J10*D10)</f>
        <v>0</v>
      </c>
      <c r="L10" s="125"/>
      <c r="M10" s="63">
        <f>L10-(L10*D10)</f>
        <v>0</v>
      </c>
      <c r="N10" s="125"/>
      <c r="O10" s="63">
        <f>N10-(N10*D10)</f>
        <v>0</v>
      </c>
      <c r="P10" s="2"/>
    </row>
    <row r="11" spans="1:17" ht="19.5">
      <c r="A11" s="299"/>
      <c r="B11" s="243" t="s">
        <v>135</v>
      </c>
      <c r="C11" s="244"/>
      <c r="D11" s="245"/>
      <c r="E11" s="244"/>
      <c r="F11" s="244"/>
      <c r="G11" s="244"/>
      <c r="H11" s="244"/>
      <c r="I11" s="244"/>
      <c r="J11" s="244"/>
      <c r="K11" s="244"/>
      <c r="L11" s="244"/>
      <c r="M11" s="244"/>
      <c r="N11" s="244"/>
      <c r="O11" s="251"/>
      <c r="P11" s="2"/>
    </row>
    <row r="12" spans="1:17" ht="78">
      <c r="A12" s="299"/>
      <c r="B12" s="190" t="s">
        <v>137</v>
      </c>
      <c r="C12" s="125"/>
      <c r="D12" s="64">
        <v>0</v>
      </c>
      <c r="E12" s="63">
        <f t="shared" si="0"/>
        <v>0</v>
      </c>
      <c r="F12" s="125"/>
      <c r="G12" s="63">
        <f>F12-(F12*D12)</f>
        <v>0</v>
      </c>
      <c r="H12" s="125"/>
      <c r="I12" s="63">
        <f>H12-(H12*D12)</f>
        <v>0</v>
      </c>
      <c r="J12" s="125"/>
      <c r="K12" s="63">
        <f>J12-(J12*D12)</f>
        <v>0</v>
      </c>
      <c r="L12" s="125"/>
      <c r="M12" s="63">
        <f>L12-(L12*D12)</f>
        <v>0</v>
      </c>
      <c r="N12" s="125"/>
      <c r="O12" s="63">
        <f>N12-(N12*D12)</f>
        <v>0</v>
      </c>
      <c r="P12" s="2"/>
    </row>
    <row r="13" spans="1:17" ht="78">
      <c r="A13" s="299"/>
      <c r="B13" s="190" t="s">
        <v>196</v>
      </c>
      <c r="C13" s="125"/>
      <c r="D13" s="64">
        <v>0</v>
      </c>
      <c r="E13" s="63">
        <f t="shared" si="0"/>
        <v>0</v>
      </c>
      <c r="F13" s="125"/>
      <c r="G13" s="63">
        <f t="shared" ref="G13:G14" si="1">F13-(F13*D13)</f>
        <v>0</v>
      </c>
      <c r="H13" s="125"/>
      <c r="I13" s="63">
        <f t="shared" ref="I13:I14" si="2">H13-(H13*D13)</f>
        <v>0</v>
      </c>
      <c r="J13" s="125"/>
      <c r="K13" s="63">
        <f t="shared" ref="K13:K14" si="3">J13-(J13*D13)</f>
        <v>0</v>
      </c>
      <c r="L13" s="125"/>
      <c r="M13" s="63">
        <f t="shared" ref="M13:M14" si="4">L13-(L13*D13)</f>
        <v>0</v>
      </c>
      <c r="N13" s="125"/>
      <c r="O13" s="63">
        <f t="shared" ref="O13:O14" si="5">N13-(N13*D13)</f>
        <v>0</v>
      </c>
      <c r="P13" s="2"/>
    </row>
    <row r="14" spans="1:17" ht="78.75" thickBot="1">
      <c r="A14" s="300"/>
      <c r="B14" s="191" t="s">
        <v>197</v>
      </c>
      <c r="C14" s="125"/>
      <c r="D14" s="64">
        <v>0</v>
      </c>
      <c r="E14" s="63">
        <f t="shared" si="0"/>
        <v>0</v>
      </c>
      <c r="F14" s="125"/>
      <c r="G14" s="63">
        <f t="shared" si="1"/>
        <v>0</v>
      </c>
      <c r="H14" s="125"/>
      <c r="I14" s="63">
        <f t="shared" si="2"/>
        <v>0</v>
      </c>
      <c r="J14" s="125"/>
      <c r="K14" s="63">
        <f t="shared" si="3"/>
        <v>0</v>
      </c>
      <c r="L14" s="125"/>
      <c r="M14" s="63">
        <f t="shared" si="4"/>
        <v>0</v>
      </c>
      <c r="N14" s="125"/>
      <c r="O14" s="63">
        <f t="shared" si="5"/>
        <v>0</v>
      </c>
      <c r="P14" s="2"/>
    </row>
    <row r="15" spans="1:17" ht="51" customHeight="1" thickTop="1" thickBot="1">
      <c r="A15" s="304" t="s">
        <v>20</v>
      </c>
      <c r="B15" s="305"/>
      <c r="C15" s="119">
        <f>SUM(C7:C14)</f>
        <v>0</v>
      </c>
      <c r="D15" s="119">
        <v>0</v>
      </c>
      <c r="E15" s="119">
        <f t="shared" ref="E15:N15" si="6">SUM(E7:E14)</f>
        <v>0</v>
      </c>
      <c r="F15" s="119">
        <f t="shared" si="6"/>
        <v>0</v>
      </c>
      <c r="G15" s="119">
        <f>SUM(G7:G14)</f>
        <v>0</v>
      </c>
      <c r="H15" s="119">
        <f t="shared" si="6"/>
        <v>0</v>
      </c>
      <c r="I15" s="119">
        <f>SUM(I7:I14)</f>
        <v>0</v>
      </c>
      <c r="J15" s="119">
        <f t="shared" si="6"/>
        <v>0</v>
      </c>
      <c r="K15" s="119">
        <f>SUM(K7:K14)</f>
        <v>0</v>
      </c>
      <c r="L15" s="119">
        <f t="shared" si="6"/>
        <v>0</v>
      </c>
      <c r="M15" s="119">
        <f>SUM(M7:M14)</f>
        <v>0</v>
      </c>
      <c r="N15" s="119">
        <f t="shared" si="6"/>
        <v>0</v>
      </c>
      <c r="O15" s="119">
        <f>SUM(O7:O14)</f>
        <v>0</v>
      </c>
      <c r="P15" s="18"/>
    </row>
    <row r="16" spans="1:17" ht="51" customHeight="1" thickTop="1" thickBot="1">
      <c r="A16" s="306" t="s">
        <v>22</v>
      </c>
      <c r="B16" s="307"/>
      <c r="C16" s="307"/>
      <c r="D16" s="307"/>
      <c r="E16" s="307"/>
      <c r="F16" s="314"/>
      <c r="G16" s="315"/>
      <c r="H16" s="315"/>
      <c r="I16" s="315"/>
      <c r="J16" s="315"/>
      <c r="K16" s="315"/>
      <c r="L16" s="315"/>
      <c r="M16" s="315"/>
      <c r="N16" s="315"/>
      <c r="O16" s="315"/>
      <c r="P16" s="25"/>
      <c r="Q16" s="27"/>
    </row>
    <row r="17" spans="1:207" ht="45.75" thickBot="1">
      <c r="A17" s="65" t="s">
        <v>14</v>
      </c>
      <c r="B17" s="23" t="s">
        <v>15</v>
      </c>
      <c r="C17" s="21" t="s">
        <v>121</v>
      </c>
      <c r="D17" s="21" t="s">
        <v>16</v>
      </c>
      <c r="E17" s="22" t="s">
        <v>17</v>
      </c>
      <c r="F17" s="26" t="s">
        <v>206</v>
      </c>
      <c r="G17" s="26" t="s">
        <v>17</v>
      </c>
      <c r="H17" s="26" t="s">
        <v>206</v>
      </c>
      <c r="I17" s="26" t="s">
        <v>17</v>
      </c>
      <c r="J17" s="26" t="s">
        <v>206</v>
      </c>
      <c r="K17" s="26" t="s">
        <v>17</v>
      </c>
      <c r="L17" s="26" t="s">
        <v>206</v>
      </c>
      <c r="M17" s="26" t="s">
        <v>17</v>
      </c>
      <c r="N17" s="26" t="s">
        <v>206</v>
      </c>
      <c r="O17" s="26" t="s">
        <v>17</v>
      </c>
      <c r="P17" s="18"/>
      <c r="Q17" s="1"/>
    </row>
    <row r="18" spans="1:207" ht="48.75" customHeight="1">
      <c r="A18" s="309" t="s">
        <v>139</v>
      </c>
      <c r="B18" s="192" t="s">
        <v>136</v>
      </c>
      <c r="C18" s="108"/>
      <c r="D18" s="109"/>
      <c r="E18" s="108"/>
      <c r="F18" s="108"/>
      <c r="G18" s="108"/>
      <c r="H18" s="108"/>
      <c r="I18" s="108"/>
      <c r="J18" s="108"/>
      <c r="K18" s="108"/>
      <c r="L18" s="108"/>
      <c r="M18" s="108"/>
      <c r="N18" s="108"/>
      <c r="O18" s="250"/>
      <c r="P18" s="2"/>
    </row>
    <row r="19" spans="1:207" ht="58.5">
      <c r="A19" s="310"/>
      <c r="B19" s="193" t="s">
        <v>138</v>
      </c>
      <c r="C19" s="125"/>
      <c r="D19" s="64">
        <v>0.15</v>
      </c>
      <c r="E19" s="63">
        <f t="shared" ref="E19:E22" si="7">C19-(D19*C19)</f>
        <v>0</v>
      </c>
      <c r="F19" s="125"/>
      <c r="G19" s="63">
        <f>F19-(F19*D19)</f>
        <v>0</v>
      </c>
      <c r="H19" s="125"/>
      <c r="I19" s="63">
        <f>H19-(H19*D19)</f>
        <v>0</v>
      </c>
      <c r="J19" s="125"/>
      <c r="K19" s="63">
        <f>J19-(J19*D19)</f>
        <v>0</v>
      </c>
      <c r="L19" s="125"/>
      <c r="M19" s="63">
        <f>L19-(L19*D19)</f>
        <v>0</v>
      </c>
      <c r="N19" s="125"/>
      <c r="O19" s="63">
        <f>N19-(N19*D19)</f>
        <v>0</v>
      </c>
      <c r="P19" s="2"/>
    </row>
    <row r="20" spans="1:207" ht="106.5" customHeight="1">
      <c r="A20" s="310"/>
      <c r="B20" s="193" t="s">
        <v>140</v>
      </c>
      <c r="C20" s="125"/>
      <c r="D20" s="64">
        <v>0.15</v>
      </c>
      <c r="E20" s="63">
        <f t="shared" si="7"/>
        <v>0</v>
      </c>
      <c r="F20" s="125"/>
      <c r="G20" s="63">
        <f t="shared" ref="G20:G22" si="8">F20-(F20*D20)</f>
        <v>0</v>
      </c>
      <c r="H20" s="125"/>
      <c r="I20" s="63">
        <f t="shared" ref="I20:I22" si="9">H20-(H20*D20)</f>
        <v>0</v>
      </c>
      <c r="J20" s="125"/>
      <c r="K20" s="63">
        <f t="shared" ref="K20:K22" si="10">J20-(J20*D20)</f>
        <v>0</v>
      </c>
      <c r="L20" s="125"/>
      <c r="M20" s="63">
        <f t="shared" ref="M20:M22" si="11">L20-(L20*D20)</f>
        <v>0</v>
      </c>
      <c r="N20" s="125"/>
      <c r="O20" s="63">
        <f t="shared" ref="O20:O22" si="12">N20-(N20*D20)</f>
        <v>0</v>
      </c>
      <c r="P20" s="2"/>
    </row>
    <row r="21" spans="1:207" ht="101.25" customHeight="1">
      <c r="A21" s="310"/>
      <c r="B21" s="193" t="s">
        <v>141</v>
      </c>
      <c r="C21" s="125"/>
      <c r="D21" s="64">
        <v>0.15</v>
      </c>
      <c r="E21" s="63">
        <f t="shared" si="7"/>
        <v>0</v>
      </c>
      <c r="F21" s="125"/>
      <c r="G21" s="63">
        <f t="shared" si="8"/>
        <v>0</v>
      </c>
      <c r="H21" s="125"/>
      <c r="I21" s="63">
        <f t="shared" si="9"/>
        <v>0</v>
      </c>
      <c r="J21" s="125"/>
      <c r="K21" s="63">
        <f t="shared" si="10"/>
        <v>0</v>
      </c>
      <c r="L21" s="125"/>
      <c r="M21" s="63">
        <f t="shared" si="11"/>
        <v>0</v>
      </c>
      <c r="N21" s="125"/>
      <c r="O21" s="63">
        <f t="shared" si="12"/>
        <v>0</v>
      </c>
      <c r="P21" s="2"/>
    </row>
    <row r="22" spans="1:207" ht="48.75" customHeight="1" thickBot="1">
      <c r="A22" s="311"/>
      <c r="B22" s="194" t="s">
        <v>21</v>
      </c>
      <c r="C22" s="125"/>
      <c r="D22" s="64">
        <v>0.15</v>
      </c>
      <c r="E22" s="63">
        <f t="shared" si="7"/>
        <v>0</v>
      </c>
      <c r="F22" s="125"/>
      <c r="G22" s="63">
        <f t="shared" si="8"/>
        <v>0</v>
      </c>
      <c r="H22" s="125"/>
      <c r="I22" s="63">
        <f t="shared" si="9"/>
        <v>0</v>
      </c>
      <c r="J22" s="125"/>
      <c r="K22" s="63">
        <f t="shared" si="10"/>
        <v>0</v>
      </c>
      <c r="L22" s="125"/>
      <c r="M22" s="63">
        <f t="shared" si="11"/>
        <v>0</v>
      </c>
      <c r="N22" s="125"/>
      <c r="O22" s="63">
        <f t="shared" si="12"/>
        <v>0</v>
      </c>
      <c r="P22" s="2"/>
    </row>
    <row r="23" spans="1:207" ht="51" customHeight="1" thickTop="1" thickBot="1">
      <c r="A23" s="295" t="s">
        <v>23</v>
      </c>
      <c r="B23" s="296"/>
      <c r="C23" s="118">
        <f>SUM(C18:C22)</f>
        <v>0</v>
      </c>
      <c r="D23" s="118">
        <v>0</v>
      </c>
      <c r="E23" s="118">
        <f t="shared" ref="E23:N23" si="13">SUM(E18:E22)</f>
        <v>0</v>
      </c>
      <c r="F23" s="118">
        <f t="shared" si="13"/>
        <v>0</v>
      </c>
      <c r="G23" s="118">
        <f>SUM(G18:G22)</f>
        <v>0</v>
      </c>
      <c r="H23" s="118">
        <f t="shared" si="13"/>
        <v>0</v>
      </c>
      <c r="I23" s="118">
        <f>SUM(I18:I22)</f>
        <v>0</v>
      </c>
      <c r="J23" s="118">
        <f t="shared" si="13"/>
        <v>0</v>
      </c>
      <c r="K23" s="118">
        <f>SUM(K18:K22)</f>
        <v>0</v>
      </c>
      <c r="L23" s="118">
        <f t="shared" si="13"/>
        <v>0</v>
      </c>
      <c r="M23" s="118">
        <f>SUM(M18:M22)</f>
        <v>0</v>
      </c>
      <c r="N23" s="118">
        <f t="shared" si="13"/>
        <v>0</v>
      </c>
      <c r="O23" s="118">
        <f>SUM(O18:O22)</f>
        <v>0</v>
      </c>
      <c r="P23" s="24"/>
      <c r="Q23" s="5"/>
      <c r="R23" s="5"/>
      <c r="S23" s="5"/>
      <c r="T23" s="5"/>
      <c r="U23" s="5"/>
    </row>
    <row r="24" spans="1:207" ht="51" customHeight="1" thickTop="1" thickBot="1">
      <c r="A24" s="297" t="s">
        <v>24</v>
      </c>
      <c r="B24" s="297"/>
      <c r="C24" s="297"/>
      <c r="D24" s="297"/>
      <c r="E24" s="297"/>
      <c r="F24" s="314"/>
      <c r="G24" s="315"/>
      <c r="H24" s="315"/>
      <c r="I24" s="315"/>
      <c r="J24" s="315"/>
      <c r="K24" s="315"/>
      <c r="L24" s="315"/>
      <c r="M24" s="315"/>
      <c r="N24" s="315"/>
      <c r="O24" s="316"/>
      <c r="P24" s="18"/>
      <c r="BZ24" s="2"/>
      <c r="DH24" s="1"/>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
    </row>
    <row r="25" spans="1:207" ht="45.75" thickBot="1">
      <c r="A25" s="65" t="s">
        <v>14</v>
      </c>
      <c r="B25" s="23" t="s">
        <v>15</v>
      </c>
      <c r="C25" s="21" t="s">
        <v>121</v>
      </c>
      <c r="D25" s="21" t="s">
        <v>16</v>
      </c>
      <c r="E25" s="22" t="s">
        <v>17</v>
      </c>
      <c r="F25" s="26" t="s">
        <v>206</v>
      </c>
      <c r="G25" s="26" t="s">
        <v>17</v>
      </c>
      <c r="H25" s="26" t="s">
        <v>206</v>
      </c>
      <c r="I25" s="26" t="s">
        <v>17</v>
      </c>
      <c r="J25" s="26" t="s">
        <v>206</v>
      </c>
      <c r="K25" s="26" t="s">
        <v>17</v>
      </c>
      <c r="L25" s="26" t="s">
        <v>206</v>
      </c>
      <c r="M25" s="26" t="s">
        <v>17</v>
      </c>
      <c r="N25" s="26" t="s">
        <v>206</v>
      </c>
      <c r="O25" s="26" t="s">
        <v>17</v>
      </c>
      <c r="P25" s="18"/>
      <c r="BZ25" s="2"/>
      <c r="DH25" s="1"/>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
    </row>
    <row r="26" spans="1:207" ht="39">
      <c r="A26" s="298" t="s">
        <v>139</v>
      </c>
      <c r="B26" s="192" t="s">
        <v>142</v>
      </c>
      <c r="C26" s="125"/>
      <c r="D26" s="64">
        <v>0.5</v>
      </c>
      <c r="E26" s="63">
        <f>C26-(C26*D26)</f>
        <v>0</v>
      </c>
      <c r="F26" s="125"/>
      <c r="G26" s="63">
        <f>F26-(F26*D26)</f>
        <v>0</v>
      </c>
      <c r="H26" s="125"/>
      <c r="I26" s="63">
        <f>H26-(H26*D26)</f>
        <v>0</v>
      </c>
      <c r="J26" s="125"/>
      <c r="K26" s="63">
        <f>J26-(J26*D26)</f>
        <v>0</v>
      </c>
      <c r="L26" s="125"/>
      <c r="M26" s="63">
        <f>L26-(L26*D26)</f>
        <v>0</v>
      </c>
      <c r="N26" s="125"/>
      <c r="O26" s="63">
        <f>N26-(N26*D26)</f>
        <v>0</v>
      </c>
      <c r="P26" s="2"/>
      <c r="BZ26" s="2"/>
      <c r="DH26" s="1"/>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
    </row>
    <row r="27" spans="1:207" ht="19.5">
      <c r="A27" s="299"/>
      <c r="B27" s="193" t="s">
        <v>143</v>
      </c>
      <c r="C27" s="125"/>
      <c r="D27" s="64">
        <v>0.5</v>
      </c>
      <c r="E27" s="63">
        <f>C27-(C27*D27)</f>
        <v>0</v>
      </c>
      <c r="F27" s="125"/>
      <c r="G27" s="63">
        <f t="shared" ref="G27:G28" si="14">F27-(F27*D27)</f>
        <v>0</v>
      </c>
      <c r="H27" s="125"/>
      <c r="I27" s="63">
        <f t="shared" ref="I27:I28" si="15">H27-(H27*D27)</f>
        <v>0</v>
      </c>
      <c r="J27" s="125"/>
      <c r="K27" s="63">
        <f t="shared" ref="K27:K28" si="16">J27-(J27*D27)</f>
        <v>0</v>
      </c>
      <c r="L27" s="125"/>
      <c r="M27" s="63">
        <f t="shared" ref="M27:M28" si="17">L27-(L27*D27)</f>
        <v>0</v>
      </c>
      <c r="N27" s="125"/>
      <c r="O27" s="63">
        <f t="shared" ref="O27:O28" si="18">N27-(N27*D27)</f>
        <v>0</v>
      </c>
      <c r="P27" s="2"/>
      <c r="BZ27" s="2"/>
      <c r="DH27" s="1"/>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
    </row>
    <row r="28" spans="1:207" ht="39" customHeight="1" thickBot="1">
      <c r="A28" s="300"/>
      <c r="B28" s="194" t="s">
        <v>36</v>
      </c>
      <c r="C28" s="125"/>
      <c r="D28" s="64">
        <v>0.5</v>
      </c>
      <c r="E28" s="63">
        <f>C28-(C28*D28)</f>
        <v>0</v>
      </c>
      <c r="F28" s="125"/>
      <c r="G28" s="63">
        <f t="shared" si="14"/>
        <v>0</v>
      </c>
      <c r="H28" s="125"/>
      <c r="I28" s="63">
        <f t="shared" si="15"/>
        <v>0</v>
      </c>
      <c r="J28" s="125"/>
      <c r="K28" s="63">
        <f t="shared" si="16"/>
        <v>0</v>
      </c>
      <c r="L28" s="125"/>
      <c r="M28" s="63">
        <f t="shared" si="17"/>
        <v>0</v>
      </c>
      <c r="N28" s="125"/>
      <c r="O28" s="63">
        <f t="shared" si="18"/>
        <v>0</v>
      </c>
      <c r="P28" s="2"/>
      <c r="BZ28" s="2"/>
      <c r="DH28" s="1"/>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
    </row>
    <row r="29" spans="1:207" ht="51" customHeight="1" thickTop="1" thickBot="1">
      <c r="A29" s="293" t="s">
        <v>25</v>
      </c>
      <c r="B29" s="294"/>
      <c r="C29" s="62">
        <f>SUM(C26:C28)</f>
        <v>0</v>
      </c>
      <c r="D29" s="62">
        <v>0</v>
      </c>
      <c r="E29" s="62">
        <f t="shared" ref="E29:N29" si="19">SUM(E26:E28)</f>
        <v>0</v>
      </c>
      <c r="F29" s="62">
        <f t="shared" si="19"/>
        <v>0</v>
      </c>
      <c r="G29" s="62">
        <f>SUM(G26:G28)</f>
        <v>0</v>
      </c>
      <c r="H29" s="62">
        <f t="shared" si="19"/>
        <v>0</v>
      </c>
      <c r="I29" s="62">
        <f>SUM(I26:I28)</f>
        <v>0</v>
      </c>
      <c r="J29" s="62">
        <f t="shared" si="19"/>
        <v>0</v>
      </c>
      <c r="K29" s="62">
        <f>SUM(K26:K28)</f>
        <v>0</v>
      </c>
      <c r="L29" s="62">
        <f t="shared" si="19"/>
        <v>0</v>
      </c>
      <c r="M29" s="62">
        <f>SUM(M26:M28)</f>
        <v>0</v>
      </c>
      <c r="N29" s="62">
        <f t="shared" si="19"/>
        <v>0</v>
      </c>
      <c r="O29" s="62">
        <f>SUM(O26:O28)</f>
        <v>0</v>
      </c>
      <c r="P29" s="18"/>
      <c r="BZ29" s="2"/>
      <c r="DH29" s="1"/>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
    </row>
    <row r="30" spans="1:207" ht="51" customHeight="1" thickTop="1" thickBot="1">
      <c r="A30" s="301" t="s">
        <v>58</v>
      </c>
      <c r="B30" s="302"/>
      <c r="C30" s="59">
        <f>C15+C23+C29</f>
        <v>0</v>
      </c>
      <c r="D30" s="59">
        <v>0</v>
      </c>
      <c r="E30" s="59">
        <f t="shared" ref="E30:N30" si="20">E15+E23+E29</f>
        <v>0</v>
      </c>
      <c r="F30" s="59">
        <f t="shared" si="20"/>
        <v>0</v>
      </c>
      <c r="G30" s="59">
        <f>G15+G23+G29</f>
        <v>0</v>
      </c>
      <c r="H30" s="59">
        <f t="shared" si="20"/>
        <v>0</v>
      </c>
      <c r="I30" s="59">
        <f>I15+I23+I29</f>
        <v>0</v>
      </c>
      <c r="J30" s="59">
        <f t="shared" si="20"/>
        <v>0</v>
      </c>
      <c r="K30" s="59">
        <f>K15+K23+K29</f>
        <v>0</v>
      </c>
      <c r="L30" s="59">
        <f t="shared" si="20"/>
        <v>0</v>
      </c>
      <c r="M30" s="59">
        <f>M15+M23+M29</f>
        <v>0</v>
      </c>
      <c r="N30" s="59">
        <f t="shared" si="20"/>
        <v>0</v>
      </c>
      <c r="O30" s="59">
        <f>O15+O23+O29</f>
        <v>0</v>
      </c>
      <c r="P30" s="18"/>
      <c r="BZ30" s="2"/>
      <c r="DH30" s="1"/>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
    </row>
    <row r="31" spans="1:207" ht="90.75" customHeight="1" thickTop="1" thickBot="1">
      <c r="A31" s="293" t="s">
        <v>120</v>
      </c>
      <c r="B31" s="294"/>
      <c r="C31" s="120"/>
      <c r="D31" s="121"/>
      <c r="E31" s="237">
        <f>'(5)'!D16</f>
        <v>0</v>
      </c>
      <c r="F31" s="123"/>
      <c r="G31" s="237">
        <f>'(5)'!F16</f>
        <v>0</v>
      </c>
      <c r="H31" s="123"/>
      <c r="I31" s="237">
        <f>'(5)'!H16</f>
        <v>0</v>
      </c>
      <c r="J31" s="60"/>
      <c r="K31" s="237">
        <f>'(5)'!J16</f>
        <v>0</v>
      </c>
      <c r="L31" s="60"/>
      <c r="M31" s="237">
        <f>'(5)'!L16</f>
        <v>0</v>
      </c>
      <c r="N31" s="61"/>
      <c r="O31" s="237">
        <f>'(5)'!N16</f>
        <v>0</v>
      </c>
      <c r="P31" s="18"/>
      <c r="BZ31" s="2"/>
      <c r="DH31" s="1"/>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
    </row>
    <row r="32" spans="1:207" ht="90.75" customHeight="1" thickTop="1" thickBot="1">
      <c r="A32" s="293" t="s">
        <v>59</v>
      </c>
      <c r="B32" s="294"/>
      <c r="C32" s="122"/>
      <c r="D32" s="121"/>
      <c r="E32" s="124">
        <f>E30-E31</f>
        <v>0</v>
      </c>
      <c r="F32" s="123"/>
      <c r="G32" s="237">
        <f>G30-G31</f>
        <v>0</v>
      </c>
      <c r="H32" s="60"/>
      <c r="I32" s="237">
        <f>I30-I31</f>
        <v>0</v>
      </c>
      <c r="J32" s="60"/>
      <c r="K32" s="237">
        <f>K30-K31</f>
        <v>0</v>
      </c>
      <c r="L32" s="60"/>
      <c r="M32" s="237">
        <f>M30-M31</f>
        <v>0</v>
      </c>
      <c r="N32" s="61"/>
      <c r="O32" s="237">
        <f>O30-O31</f>
        <v>0</v>
      </c>
      <c r="P32" s="18"/>
      <c r="BZ32" s="2"/>
      <c r="DH32" s="1"/>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
    </row>
    <row r="33" spans="3:7" ht="15.75" thickTop="1"/>
    <row r="35" spans="3:7">
      <c r="C35" s="5"/>
      <c r="D35" s="5"/>
      <c r="F35" s="110"/>
      <c r="G35" s="110"/>
    </row>
  </sheetData>
  <sheetProtection algorithmName="SHA-512" hashValue="wcTVrwHZ+Abaq5z6ngpgAnjMEl51izenb84yO1RSrrun72uH3VBmYr8XhUWPNswqXv0eO3AMx+jvnNix/n7n5g==" saltValue="eyg3cEoBOwjwq4PyjP84Kw==" spinCount="100000" sheet="1" formatCells="0" formatColumns="0" formatRows="0" insertColumns="0" insertRows="0" insertHyperlinks="0" deleteColumns="0" deleteRows="0" sort="0" autoFilter="0" pivotTables="0"/>
  <mergeCells count="21">
    <mergeCell ref="A2:B2"/>
    <mergeCell ref="A29:B29"/>
    <mergeCell ref="A15:B15"/>
    <mergeCell ref="A16:E16"/>
    <mergeCell ref="A7:A14"/>
    <mergeCell ref="A18:A22"/>
    <mergeCell ref="A6:O6"/>
    <mergeCell ref="F16:O16"/>
    <mergeCell ref="F24:O24"/>
    <mergeCell ref="N4:O4"/>
    <mergeCell ref="C4:E4"/>
    <mergeCell ref="F4:G4"/>
    <mergeCell ref="H4:I4"/>
    <mergeCell ref="J4:K4"/>
    <mergeCell ref="L4:M4"/>
    <mergeCell ref="A32:B32"/>
    <mergeCell ref="A23:B23"/>
    <mergeCell ref="A24:E24"/>
    <mergeCell ref="A26:A28"/>
    <mergeCell ref="A30:B30"/>
    <mergeCell ref="A31:B31"/>
  </mergeCells>
  <pageMargins left="0.7" right="0.7" top="0.75" bottom="0.75" header="0.3" footer="0.3"/>
  <pageSetup paperSize="9" scale="43" fitToWidth="0" orientation="landscape" horizontalDpi="4294967295" verticalDpi="4294967295" r:id="rId1"/>
  <rowBreaks count="1" manualBreakCount="1">
    <brk id="23" max="10" man="1"/>
  </rowBreaks>
  <ignoredErrors>
    <ignoredError sqref="G9:G10 G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59999389629810485"/>
    <pageSetUpPr fitToPage="1"/>
  </sheetPr>
  <dimension ref="A1:GY91"/>
  <sheetViews>
    <sheetView rightToLeft="1" zoomScale="90" zoomScaleNormal="90" workbookViewId="0">
      <pane xSplit="1" ySplit="4" topLeftCell="E5" activePane="bottomRight" state="frozen"/>
      <selection pane="topRight" activeCell="B1" sqref="B1"/>
      <selection pane="bottomLeft" activeCell="A5" sqref="A5"/>
      <selection pane="bottomRight"/>
    </sheetView>
  </sheetViews>
  <sheetFormatPr defaultRowHeight="15"/>
  <cols>
    <col min="1" max="1" width="12.28515625" style="3" customWidth="1"/>
    <col min="2" max="2" width="5.140625" style="29" customWidth="1"/>
    <col min="3" max="3" width="65.7109375" style="3" customWidth="1"/>
    <col min="4" max="4" width="16.85546875" style="3" customWidth="1"/>
    <col min="5" max="5" width="14" style="3" customWidth="1"/>
    <col min="6" max="6" width="16.28515625" style="3" customWidth="1"/>
    <col min="7" max="7" width="16.42578125" style="3" customWidth="1"/>
    <col min="8" max="8" width="14.85546875" style="3" customWidth="1"/>
    <col min="9" max="9" width="16.85546875" style="3" customWidth="1"/>
    <col min="10" max="10" width="15.28515625" style="3" customWidth="1"/>
    <col min="11" max="11" width="16.42578125" style="3" customWidth="1"/>
    <col min="12" max="12" width="14.7109375" style="3" customWidth="1"/>
    <col min="13" max="13" width="17" style="3" customWidth="1"/>
    <col min="14" max="14" width="15.28515625" style="3" customWidth="1"/>
    <col min="15" max="15" width="17" style="3" customWidth="1"/>
    <col min="16" max="16" width="14.85546875" style="3" customWidth="1"/>
    <col min="17" max="16384" width="9.140625" style="3"/>
  </cols>
  <sheetData>
    <row r="1" spans="1:17" ht="45" customHeight="1">
      <c r="A1" s="1"/>
      <c r="B1" s="331" t="s">
        <v>122</v>
      </c>
      <c r="C1" s="332"/>
    </row>
    <row r="2" spans="1:17" ht="22.5" customHeight="1" thickBot="1">
      <c r="A2" s="5"/>
      <c r="B2" s="30"/>
      <c r="C2" s="5"/>
      <c r="D2" s="5"/>
      <c r="E2" s="5"/>
      <c r="F2" s="5"/>
      <c r="G2" s="5"/>
      <c r="H2" s="5"/>
      <c r="I2" s="5"/>
      <c r="J2" s="5"/>
      <c r="K2" s="5"/>
      <c r="L2" s="5"/>
      <c r="M2" s="5"/>
      <c r="N2" s="5"/>
      <c r="O2" s="5"/>
      <c r="P2" s="5"/>
    </row>
    <row r="3" spans="1:17" ht="31.5" customHeight="1" thickTop="1" thickBot="1">
      <c r="A3" s="324" t="s">
        <v>27</v>
      </c>
      <c r="B3" s="127"/>
      <c r="C3" s="326" t="s">
        <v>15</v>
      </c>
      <c r="D3" s="328" t="s">
        <v>210</v>
      </c>
      <c r="E3" s="329"/>
      <c r="F3" s="330"/>
      <c r="G3" s="333" t="s">
        <v>18</v>
      </c>
      <c r="H3" s="334"/>
      <c r="I3" s="333" t="s">
        <v>19</v>
      </c>
      <c r="J3" s="334"/>
      <c r="K3" s="335" t="s">
        <v>211</v>
      </c>
      <c r="L3" s="336"/>
      <c r="M3" s="322" t="s">
        <v>211</v>
      </c>
      <c r="N3" s="323"/>
      <c r="O3" s="322" t="s">
        <v>211</v>
      </c>
      <c r="P3" s="323"/>
      <c r="Q3" s="2"/>
    </row>
    <row r="4" spans="1:17" ht="30" customHeight="1" thickBot="1">
      <c r="A4" s="325"/>
      <c r="B4" s="128"/>
      <c r="C4" s="327"/>
      <c r="D4" s="262" t="s">
        <v>144</v>
      </c>
      <c r="E4" s="262" t="s">
        <v>26</v>
      </c>
      <c r="F4" s="262" t="s">
        <v>208</v>
      </c>
      <c r="G4" s="262" t="s">
        <v>206</v>
      </c>
      <c r="H4" s="263" t="s">
        <v>17</v>
      </c>
      <c r="I4" s="262" t="s">
        <v>206</v>
      </c>
      <c r="J4" s="263" t="s">
        <v>17</v>
      </c>
      <c r="K4" s="262" t="s">
        <v>206</v>
      </c>
      <c r="L4" s="263" t="s">
        <v>17</v>
      </c>
      <c r="M4" s="262" t="s">
        <v>206</v>
      </c>
      <c r="N4" s="263" t="s">
        <v>17</v>
      </c>
      <c r="O4" s="262" t="s">
        <v>206</v>
      </c>
      <c r="P4" s="263" t="s">
        <v>17</v>
      </c>
      <c r="Q4" s="2"/>
    </row>
    <row r="5" spans="1:17" ht="42" customHeight="1" thickTop="1" thickBot="1">
      <c r="A5" s="198" t="s">
        <v>104</v>
      </c>
      <c r="B5" s="343" t="s">
        <v>70</v>
      </c>
      <c r="C5" s="344"/>
      <c r="D5" s="52"/>
      <c r="E5" s="126"/>
      <c r="F5" s="54"/>
      <c r="G5" s="55"/>
      <c r="H5" s="55"/>
      <c r="I5" s="55"/>
      <c r="J5" s="55"/>
      <c r="K5" s="55"/>
      <c r="L5" s="55"/>
      <c r="M5" s="55"/>
      <c r="N5" s="253"/>
      <c r="O5" s="253"/>
      <c r="P5" s="56"/>
      <c r="Q5" s="2"/>
    </row>
    <row r="6" spans="1:17" ht="30" customHeight="1" thickBot="1">
      <c r="A6" s="196" t="s">
        <v>175</v>
      </c>
      <c r="B6" s="66">
        <v>1</v>
      </c>
      <c r="C6" s="95" t="s">
        <v>38</v>
      </c>
      <c r="D6" s="51"/>
      <c r="E6" s="35">
        <v>0.15</v>
      </c>
      <c r="F6" s="100">
        <f>D6*E6</f>
        <v>0</v>
      </c>
      <c r="G6" s="129"/>
      <c r="H6" s="100">
        <f>G6*E6</f>
        <v>0</v>
      </c>
      <c r="I6" s="129"/>
      <c r="J6" s="100">
        <f>I6*E6</f>
        <v>0</v>
      </c>
      <c r="K6" s="129"/>
      <c r="L6" s="100">
        <f>K6*E6</f>
        <v>0</v>
      </c>
      <c r="M6" s="129"/>
      <c r="N6" s="100">
        <f>M6*E6</f>
        <v>0</v>
      </c>
      <c r="O6" s="254"/>
      <c r="P6" s="100">
        <f>O6*E6</f>
        <v>0</v>
      </c>
      <c r="Q6" s="2"/>
    </row>
    <row r="7" spans="1:17" ht="46.5" customHeight="1">
      <c r="A7" s="196" t="s">
        <v>176</v>
      </c>
      <c r="B7" s="67">
        <v>2</v>
      </c>
      <c r="C7" s="96" t="s">
        <v>39</v>
      </c>
      <c r="D7" s="40"/>
      <c r="E7" s="41"/>
      <c r="F7" s="42"/>
      <c r="G7" s="43"/>
      <c r="H7" s="43"/>
      <c r="I7" s="43"/>
      <c r="J7" s="43"/>
      <c r="K7" s="43"/>
      <c r="L7" s="43"/>
      <c r="M7" s="43"/>
      <c r="N7" s="255"/>
      <c r="O7" s="255"/>
      <c r="P7" s="48"/>
      <c r="Q7" s="2"/>
    </row>
    <row r="8" spans="1:17" ht="48" customHeight="1">
      <c r="A8" s="196"/>
      <c r="B8" s="66" t="s">
        <v>60</v>
      </c>
      <c r="C8" s="90" t="s">
        <v>40</v>
      </c>
      <c r="D8" s="51"/>
      <c r="E8" s="35">
        <v>0.2</v>
      </c>
      <c r="F8" s="100">
        <f>E8*D8</f>
        <v>0</v>
      </c>
      <c r="G8" s="129"/>
      <c r="H8" s="100">
        <f>G8*E8</f>
        <v>0</v>
      </c>
      <c r="I8" s="129"/>
      <c r="J8" s="100">
        <f>I8*E8</f>
        <v>0</v>
      </c>
      <c r="K8" s="129"/>
      <c r="L8" s="100">
        <f>K8*E8</f>
        <v>0</v>
      </c>
      <c r="M8" s="129"/>
      <c r="N8" s="100">
        <f>M8*E8</f>
        <v>0</v>
      </c>
      <c r="O8" s="129"/>
      <c r="P8" s="100">
        <f>O8*E8</f>
        <v>0</v>
      </c>
      <c r="Q8" s="2"/>
    </row>
    <row r="9" spans="1:17" ht="48" customHeight="1">
      <c r="A9" s="196"/>
      <c r="B9" s="66" t="s">
        <v>61</v>
      </c>
      <c r="C9" s="90" t="s">
        <v>145</v>
      </c>
      <c r="D9" s="51"/>
      <c r="E9" s="35">
        <v>0.25</v>
      </c>
      <c r="F9" s="100">
        <f>E9*D9</f>
        <v>0</v>
      </c>
      <c r="G9" s="129"/>
      <c r="H9" s="100">
        <f t="shared" ref="H9:H11" si="0">G9*E9</f>
        <v>0</v>
      </c>
      <c r="I9" s="129"/>
      <c r="J9" s="100">
        <f t="shared" ref="J9:J11" si="1">I9*E9</f>
        <v>0</v>
      </c>
      <c r="K9" s="129"/>
      <c r="L9" s="100">
        <f>K9*E9</f>
        <v>0</v>
      </c>
      <c r="M9" s="129"/>
      <c r="N9" s="100">
        <f t="shared" ref="N9:N11" si="2">M9*E9</f>
        <v>0</v>
      </c>
      <c r="O9" s="129"/>
      <c r="P9" s="100">
        <f t="shared" ref="P9:P11" si="3">O9*E9</f>
        <v>0</v>
      </c>
      <c r="Q9" s="2"/>
    </row>
    <row r="10" spans="1:17" ht="48" customHeight="1">
      <c r="A10" s="196"/>
      <c r="B10" s="66" t="s">
        <v>62</v>
      </c>
      <c r="C10" s="90" t="s">
        <v>146</v>
      </c>
      <c r="D10" s="51"/>
      <c r="E10" s="35">
        <v>0.3</v>
      </c>
      <c r="F10" s="100">
        <f>E10*D10</f>
        <v>0</v>
      </c>
      <c r="G10" s="129"/>
      <c r="H10" s="100">
        <f t="shared" si="0"/>
        <v>0</v>
      </c>
      <c r="I10" s="129"/>
      <c r="J10" s="100">
        <f t="shared" si="1"/>
        <v>0</v>
      </c>
      <c r="K10" s="129"/>
      <c r="L10" s="100">
        <f>K10*E10</f>
        <v>0</v>
      </c>
      <c r="M10" s="129"/>
      <c r="N10" s="100">
        <f t="shared" si="2"/>
        <v>0</v>
      </c>
      <c r="O10" s="129"/>
      <c r="P10" s="100">
        <f t="shared" si="3"/>
        <v>0</v>
      </c>
      <c r="Q10" s="2"/>
    </row>
    <row r="11" spans="1:17" ht="51" customHeight="1" thickBot="1">
      <c r="A11" s="196"/>
      <c r="B11" s="68" t="s">
        <v>63</v>
      </c>
      <c r="C11" s="91" t="s">
        <v>41</v>
      </c>
      <c r="D11" s="51"/>
      <c r="E11" s="35">
        <v>0.35</v>
      </c>
      <c r="F11" s="100">
        <f>E11*D11</f>
        <v>0</v>
      </c>
      <c r="G11" s="129"/>
      <c r="H11" s="100">
        <f t="shared" si="0"/>
        <v>0</v>
      </c>
      <c r="I11" s="129"/>
      <c r="J11" s="100">
        <f t="shared" si="1"/>
        <v>0</v>
      </c>
      <c r="K11" s="129"/>
      <c r="L11" s="100">
        <f>K11*E11</f>
        <v>0</v>
      </c>
      <c r="M11" s="129"/>
      <c r="N11" s="100">
        <f t="shared" si="2"/>
        <v>0</v>
      </c>
      <c r="O11" s="129"/>
      <c r="P11" s="100">
        <f t="shared" si="3"/>
        <v>0</v>
      </c>
      <c r="Q11" s="2"/>
    </row>
    <row r="12" spans="1:17" ht="54.75" customHeight="1" thickBot="1">
      <c r="A12" s="196"/>
      <c r="B12" s="345" t="s">
        <v>123</v>
      </c>
      <c r="C12" s="346"/>
      <c r="D12" s="47"/>
      <c r="E12" s="44"/>
      <c r="F12" s="42"/>
      <c r="G12" s="43"/>
      <c r="H12" s="43"/>
      <c r="I12" s="43"/>
      <c r="J12" s="43"/>
      <c r="K12" s="43"/>
      <c r="L12" s="43"/>
      <c r="M12" s="43"/>
      <c r="N12" s="255"/>
      <c r="O12" s="255"/>
      <c r="P12" s="48"/>
      <c r="Q12" s="2"/>
    </row>
    <row r="13" spans="1:17" ht="32.25" customHeight="1" thickBot="1">
      <c r="A13" s="196" t="s">
        <v>175</v>
      </c>
      <c r="B13" s="67">
        <v>3</v>
      </c>
      <c r="C13" s="97" t="s">
        <v>38</v>
      </c>
      <c r="D13" s="51"/>
      <c r="E13" s="35">
        <v>0.15</v>
      </c>
      <c r="F13" s="46">
        <f t="shared" ref="F13:F18" si="4">E13*D13</f>
        <v>0</v>
      </c>
      <c r="G13" s="51"/>
      <c r="H13" s="46">
        <f>G13*E13</f>
        <v>0</v>
      </c>
      <c r="I13" s="51"/>
      <c r="J13" s="46">
        <f>I13*E13</f>
        <v>0</v>
      </c>
      <c r="K13" s="51"/>
      <c r="L13" s="46">
        <f>K13*E13</f>
        <v>0</v>
      </c>
      <c r="M13" s="51"/>
      <c r="N13" s="46">
        <f>M13*E13</f>
        <v>0</v>
      </c>
      <c r="O13" s="256"/>
      <c r="P13" s="46">
        <f>O13*E13</f>
        <v>0</v>
      </c>
      <c r="Q13" s="2"/>
    </row>
    <row r="14" spans="1:17" ht="45.75" customHeight="1" thickBot="1">
      <c r="A14" s="196" t="s">
        <v>176</v>
      </c>
      <c r="B14" s="67">
        <v>4</v>
      </c>
      <c r="C14" s="97" t="s">
        <v>39</v>
      </c>
      <c r="D14" s="47"/>
      <c r="E14" s="41"/>
      <c r="F14" s="47"/>
      <c r="G14" s="47"/>
      <c r="H14" s="47"/>
      <c r="I14" s="47"/>
      <c r="J14" s="47"/>
      <c r="K14" s="47"/>
      <c r="L14" s="47"/>
      <c r="M14" s="47"/>
      <c r="N14" s="257"/>
      <c r="O14" s="257"/>
      <c r="P14" s="50"/>
      <c r="Q14" s="2"/>
    </row>
    <row r="15" spans="1:17" ht="32.25" customHeight="1">
      <c r="A15" s="196"/>
      <c r="B15" s="66" t="s">
        <v>60</v>
      </c>
      <c r="C15" s="90" t="s">
        <v>40</v>
      </c>
      <c r="D15" s="51"/>
      <c r="E15" s="35">
        <v>0.25</v>
      </c>
      <c r="F15" s="46">
        <f t="shared" si="4"/>
        <v>0</v>
      </c>
      <c r="G15" s="51"/>
      <c r="H15" s="46">
        <f>G15*E15</f>
        <v>0</v>
      </c>
      <c r="I15" s="51"/>
      <c r="J15" s="46">
        <f>I15*E15</f>
        <v>0</v>
      </c>
      <c r="K15" s="51"/>
      <c r="L15" s="46">
        <f>K15*E15</f>
        <v>0</v>
      </c>
      <c r="M15" s="51"/>
      <c r="N15" s="46">
        <f>M15*E15</f>
        <v>0</v>
      </c>
      <c r="O15" s="256"/>
      <c r="P15" s="46">
        <f>O15*E15</f>
        <v>0</v>
      </c>
      <c r="Q15" s="2"/>
    </row>
    <row r="16" spans="1:17" ht="32.25" customHeight="1">
      <c r="A16" s="196"/>
      <c r="B16" s="66" t="s">
        <v>61</v>
      </c>
      <c r="C16" s="90" t="s">
        <v>145</v>
      </c>
      <c r="D16" s="51"/>
      <c r="E16" s="35">
        <v>0.3</v>
      </c>
      <c r="F16" s="46">
        <f t="shared" si="4"/>
        <v>0</v>
      </c>
      <c r="G16" s="51"/>
      <c r="H16" s="46">
        <f t="shared" ref="H16:H18" si="5">G16*E16</f>
        <v>0</v>
      </c>
      <c r="I16" s="51"/>
      <c r="J16" s="46">
        <f t="shared" ref="J16:J18" si="6">I16*E16</f>
        <v>0</v>
      </c>
      <c r="K16" s="51"/>
      <c r="L16" s="46">
        <f t="shared" ref="L16:L18" si="7">K16*E16</f>
        <v>0</v>
      </c>
      <c r="M16" s="51"/>
      <c r="N16" s="46">
        <f t="shared" ref="N16:N18" si="8">M16*E16</f>
        <v>0</v>
      </c>
      <c r="O16" s="256"/>
      <c r="P16" s="46">
        <f t="shared" ref="P16:P18" si="9">O16*E16</f>
        <v>0</v>
      </c>
      <c r="Q16" s="2"/>
    </row>
    <row r="17" spans="1:17" ht="36.75" customHeight="1">
      <c r="A17" s="196"/>
      <c r="B17" s="66" t="s">
        <v>62</v>
      </c>
      <c r="C17" s="90" t="s">
        <v>146</v>
      </c>
      <c r="D17" s="51"/>
      <c r="E17" s="35">
        <v>0.35</v>
      </c>
      <c r="F17" s="46">
        <f t="shared" si="4"/>
        <v>0</v>
      </c>
      <c r="G17" s="51"/>
      <c r="H17" s="46">
        <f t="shared" si="5"/>
        <v>0</v>
      </c>
      <c r="I17" s="51"/>
      <c r="J17" s="46">
        <f t="shared" si="6"/>
        <v>0</v>
      </c>
      <c r="K17" s="51"/>
      <c r="L17" s="46">
        <f t="shared" si="7"/>
        <v>0</v>
      </c>
      <c r="M17" s="51"/>
      <c r="N17" s="46">
        <f t="shared" si="8"/>
        <v>0</v>
      </c>
      <c r="O17" s="256"/>
      <c r="P17" s="46">
        <f t="shared" si="9"/>
        <v>0</v>
      </c>
      <c r="Q17" s="2"/>
    </row>
    <row r="18" spans="1:17" ht="47.25" customHeight="1" thickBot="1">
      <c r="A18" s="197"/>
      <c r="B18" s="66" t="s">
        <v>63</v>
      </c>
      <c r="C18" s="91" t="s">
        <v>41</v>
      </c>
      <c r="D18" s="51"/>
      <c r="E18" s="35">
        <v>0.4</v>
      </c>
      <c r="F18" s="46">
        <f t="shared" si="4"/>
        <v>0</v>
      </c>
      <c r="G18" s="51"/>
      <c r="H18" s="46">
        <f t="shared" si="5"/>
        <v>0</v>
      </c>
      <c r="I18" s="51"/>
      <c r="J18" s="46">
        <f t="shared" si="6"/>
        <v>0</v>
      </c>
      <c r="K18" s="51"/>
      <c r="L18" s="46">
        <f t="shared" si="7"/>
        <v>0</v>
      </c>
      <c r="M18" s="51"/>
      <c r="N18" s="46">
        <f t="shared" si="8"/>
        <v>0</v>
      </c>
      <c r="O18" s="256"/>
      <c r="P18" s="46">
        <f t="shared" si="9"/>
        <v>0</v>
      </c>
      <c r="Q18" s="2"/>
    </row>
    <row r="19" spans="1:17" ht="60" customHeight="1" thickTop="1" thickBot="1">
      <c r="A19" s="198" t="s">
        <v>147</v>
      </c>
      <c r="B19" s="345" t="s">
        <v>124</v>
      </c>
      <c r="C19" s="346"/>
      <c r="D19" s="47"/>
      <c r="E19" s="41"/>
      <c r="F19" s="42"/>
      <c r="G19" s="43"/>
      <c r="H19" s="43"/>
      <c r="I19" s="43"/>
      <c r="J19" s="43"/>
      <c r="K19" s="43"/>
      <c r="L19" s="43"/>
      <c r="M19" s="43"/>
      <c r="N19" s="255"/>
      <c r="O19" s="255"/>
      <c r="P19" s="48"/>
      <c r="Q19" s="2"/>
    </row>
    <row r="20" spans="1:17" ht="91.5" customHeight="1" thickBot="1">
      <c r="A20" s="196" t="s">
        <v>177</v>
      </c>
      <c r="B20" s="69">
        <v>5</v>
      </c>
      <c r="C20" s="95" t="s">
        <v>149</v>
      </c>
      <c r="D20" s="47"/>
      <c r="E20" s="41"/>
      <c r="F20" s="47"/>
      <c r="G20" s="43"/>
      <c r="H20" s="43"/>
      <c r="I20" s="43"/>
      <c r="J20" s="43"/>
      <c r="K20" s="43"/>
      <c r="L20" s="43"/>
      <c r="M20" s="43"/>
      <c r="N20" s="255"/>
      <c r="O20" s="255"/>
      <c r="P20" s="48"/>
      <c r="Q20" s="2"/>
    </row>
    <row r="21" spans="1:17" ht="72" customHeight="1">
      <c r="A21" s="196"/>
      <c r="B21" s="70" t="s">
        <v>60</v>
      </c>
      <c r="C21" s="90" t="s">
        <v>199</v>
      </c>
      <c r="D21" s="51"/>
      <c r="E21" s="36">
        <v>0.15</v>
      </c>
      <c r="F21" s="100">
        <f>D21*E21</f>
        <v>0</v>
      </c>
      <c r="G21" s="130"/>
      <c r="H21" s="100">
        <f>G21*E21</f>
        <v>0</v>
      </c>
      <c r="I21" s="130"/>
      <c r="J21" s="100">
        <f>I21*E21</f>
        <v>0</v>
      </c>
      <c r="K21" s="130"/>
      <c r="L21" s="100">
        <f>K21*E21</f>
        <v>0</v>
      </c>
      <c r="M21" s="130"/>
      <c r="N21" s="100">
        <f>M21*E21</f>
        <v>0</v>
      </c>
      <c r="O21" s="258"/>
      <c r="P21" s="100">
        <f>O21*E21</f>
        <v>0</v>
      </c>
      <c r="Q21" s="2"/>
    </row>
    <row r="22" spans="1:17" ht="19.5">
      <c r="A22" s="196"/>
      <c r="B22" s="70" t="s">
        <v>61</v>
      </c>
      <c r="C22" s="90" t="s">
        <v>40</v>
      </c>
      <c r="D22" s="51"/>
      <c r="E22" s="35">
        <v>0.2</v>
      </c>
      <c r="F22" s="46">
        <f>D22*E22</f>
        <v>0</v>
      </c>
      <c r="G22" s="130"/>
      <c r="H22" s="100">
        <f t="shared" ref="H22:H25" si="10">G22*E22</f>
        <v>0</v>
      </c>
      <c r="I22" s="130"/>
      <c r="J22" s="100">
        <f t="shared" ref="J22:J25" si="11">I22*E22</f>
        <v>0</v>
      </c>
      <c r="K22" s="130"/>
      <c r="L22" s="100">
        <f t="shared" ref="L22:L25" si="12">K22*E22</f>
        <v>0</v>
      </c>
      <c r="M22" s="130"/>
      <c r="N22" s="100">
        <f t="shared" ref="N22:N25" si="13">M22*E22</f>
        <v>0</v>
      </c>
      <c r="O22" s="258"/>
      <c r="P22" s="100">
        <f t="shared" ref="P22:P25" si="14">O22*E22</f>
        <v>0</v>
      </c>
      <c r="Q22" s="2"/>
    </row>
    <row r="23" spans="1:17" ht="19.5">
      <c r="A23" s="196"/>
      <c r="B23" s="70" t="s">
        <v>62</v>
      </c>
      <c r="C23" s="90" t="s">
        <v>145</v>
      </c>
      <c r="D23" s="51"/>
      <c r="E23" s="35">
        <v>0.25</v>
      </c>
      <c r="F23" s="46">
        <f>D23*E23</f>
        <v>0</v>
      </c>
      <c r="G23" s="130"/>
      <c r="H23" s="100">
        <f t="shared" si="10"/>
        <v>0</v>
      </c>
      <c r="I23" s="130"/>
      <c r="J23" s="100">
        <f t="shared" si="11"/>
        <v>0</v>
      </c>
      <c r="K23" s="130"/>
      <c r="L23" s="100">
        <f t="shared" si="12"/>
        <v>0</v>
      </c>
      <c r="M23" s="130"/>
      <c r="N23" s="100">
        <f t="shared" si="13"/>
        <v>0</v>
      </c>
      <c r="O23" s="258"/>
      <c r="P23" s="100">
        <f t="shared" si="14"/>
        <v>0</v>
      </c>
      <c r="Q23" s="2"/>
    </row>
    <row r="24" spans="1:17" ht="19.5">
      <c r="A24" s="196"/>
      <c r="B24" s="70" t="s">
        <v>63</v>
      </c>
      <c r="C24" s="90" t="s">
        <v>146</v>
      </c>
      <c r="D24" s="51"/>
      <c r="E24" s="35">
        <v>0.3</v>
      </c>
      <c r="F24" s="46">
        <f>D24*E24</f>
        <v>0</v>
      </c>
      <c r="G24" s="130"/>
      <c r="H24" s="100">
        <f t="shared" si="10"/>
        <v>0</v>
      </c>
      <c r="I24" s="130"/>
      <c r="J24" s="100">
        <f t="shared" si="11"/>
        <v>0</v>
      </c>
      <c r="K24" s="130"/>
      <c r="L24" s="100">
        <f t="shared" si="12"/>
        <v>0</v>
      </c>
      <c r="M24" s="130"/>
      <c r="N24" s="100">
        <f t="shared" si="13"/>
        <v>0</v>
      </c>
      <c r="O24" s="258"/>
      <c r="P24" s="100">
        <f t="shared" si="14"/>
        <v>0</v>
      </c>
      <c r="Q24" s="2"/>
    </row>
    <row r="25" spans="1:17" ht="20.25" thickBot="1">
      <c r="A25" s="196"/>
      <c r="B25" s="70" t="s">
        <v>64</v>
      </c>
      <c r="C25" s="92" t="s">
        <v>41</v>
      </c>
      <c r="D25" s="51"/>
      <c r="E25" s="35">
        <v>0.35</v>
      </c>
      <c r="F25" s="46">
        <f>D25*E25</f>
        <v>0</v>
      </c>
      <c r="G25" s="130"/>
      <c r="H25" s="100">
        <f t="shared" si="10"/>
        <v>0</v>
      </c>
      <c r="I25" s="130"/>
      <c r="J25" s="100">
        <f t="shared" si="11"/>
        <v>0</v>
      </c>
      <c r="K25" s="130"/>
      <c r="L25" s="100">
        <f t="shared" si="12"/>
        <v>0</v>
      </c>
      <c r="M25" s="130"/>
      <c r="N25" s="100">
        <f t="shared" si="13"/>
        <v>0</v>
      </c>
      <c r="O25" s="258"/>
      <c r="P25" s="100">
        <f t="shared" si="14"/>
        <v>0</v>
      </c>
      <c r="Q25" s="2"/>
    </row>
    <row r="26" spans="1:17" ht="64.5" customHeight="1" thickBot="1">
      <c r="A26" s="196"/>
      <c r="B26" s="345" t="s">
        <v>148</v>
      </c>
      <c r="C26" s="346"/>
      <c r="D26" s="47"/>
      <c r="E26" s="41"/>
      <c r="F26" s="42"/>
      <c r="G26" s="43"/>
      <c r="H26" s="43"/>
      <c r="I26" s="43"/>
      <c r="J26" s="43"/>
      <c r="K26" s="43"/>
      <c r="L26" s="43"/>
      <c r="M26" s="43"/>
      <c r="N26" s="255"/>
      <c r="O26" s="255"/>
      <c r="P26" s="48"/>
      <c r="Q26" s="2"/>
    </row>
    <row r="27" spans="1:17" ht="59.25" thickBot="1">
      <c r="A27" s="196" t="s">
        <v>177</v>
      </c>
      <c r="B27" s="69">
        <v>6</v>
      </c>
      <c r="C27" s="95" t="s">
        <v>149</v>
      </c>
      <c r="D27" s="47"/>
      <c r="E27" s="41"/>
      <c r="F27" s="42"/>
      <c r="G27" s="43"/>
      <c r="H27" s="43"/>
      <c r="I27" s="43"/>
      <c r="J27" s="43"/>
      <c r="K27" s="43"/>
      <c r="L27" s="43"/>
      <c r="M27" s="43"/>
      <c r="N27" s="255"/>
      <c r="O27" s="255"/>
      <c r="P27" s="48"/>
      <c r="Q27" s="2"/>
    </row>
    <row r="28" spans="1:17" ht="33">
      <c r="A28" s="196"/>
      <c r="B28" s="70" t="s">
        <v>60</v>
      </c>
      <c r="C28" s="90" t="s">
        <v>198</v>
      </c>
      <c r="D28" s="129"/>
      <c r="E28" s="36">
        <v>0.15</v>
      </c>
      <c r="F28" s="46">
        <f>D28*E28</f>
        <v>0</v>
      </c>
      <c r="G28" s="131"/>
      <c r="H28" s="46">
        <f>G28*E28</f>
        <v>0</v>
      </c>
      <c r="I28" s="131"/>
      <c r="J28" s="46">
        <f>I28*E28</f>
        <v>0</v>
      </c>
      <c r="K28" s="131"/>
      <c r="L28" s="46">
        <f>K28*E28</f>
        <v>0</v>
      </c>
      <c r="M28" s="131"/>
      <c r="N28" s="46">
        <f>M28*E28</f>
        <v>0</v>
      </c>
      <c r="O28" s="259"/>
      <c r="P28" s="46">
        <f>O28*E28</f>
        <v>0</v>
      </c>
      <c r="Q28" s="2"/>
    </row>
    <row r="29" spans="1:17" ht="19.5">
      <c r="A29" s="196"/>
      <c r="B29" s="70" t="s">
        <v>61</v>
      </c>
      <c r="C29" s="90" t="s">
        <v>40</v>
      </c>
      <c r="D29" s="51"/>
      <c r="E29" s="38">
        <v>0.25</v>
      </c>
      <c r="F29" s="46">
        <f>D29*E29</f>
        <v>0</v>
      </c>
      <c r="G29" s="51"/>
      <c r="H29" s="46">
        <f t="shared" ref="H29:H34" si="15">G29*E29</f>
        <v>0</v>
      </c>
      <c r="I29" s="51"/>
      <c r="J29" s="46">
        <f t="shared" ref="J29:J34" si="16">I29*E29</f>
        <v>0</v>
      </c>
      <c r="K29" s="51"/>
      <c r="L29" s="46">
        <f t="shared" ref="L29:L34" si="17">K29*E29</f>
        <v>0</v>
      </c>
      <c r="M29" s="51"/>
      <c r="N29" s="46">
        <f t="shared" ref="N29:N34" si="18">M29*E29</f>
        <v>0</v>
      </c>
      <c r="O29" s="256"/>
      <c r="P29" s="46">
        <f t="shared" ref="P29:P34" si="19">O29*E29</f>
        <v>0</v>
      </c>
      <c r="Q29" s="2"/>
    </row>
    <row r="30" spans="1:17" ht="19.5">
      <c r="A30" s="196"/>
      <c r="B30" s="71" t="s">
        <v>62</v>
      </c>
      <c r="C30" s="90" t="s">
        <v>145</v>
      </c>
      <c r="D30" s="51"/>
      <c r="E30" s="35">
        <v>0.3</v>
      </c>
      <c r="F30" s="46">
        <f t="shared" ref="F30:F34" si="20">D30*E30</f>
        <v>0</v>
      </c>
      <c r="G30" s="51"/>
      <c r="H30" s="46">
        <f t="shared" si="15"/>
        <v>0</v>
      </c>
      <c r="I30" s="51"/>
      <c r="J30" s="46">
        <f t="shared" si="16"/>
        <v>0</v>
      </c>
      <c r="K30" s="51"/>
      <c r="L30" s="46">
        <f t="shared" si="17"/>
        <v>0</v>
      </c>
      <c r="M30" s="51"/>
      <c r="N30" s="46">
        <f t="shared" si="18"/>
        <v>0</v>
      </c>
      <c r="O30" s="256"/>
      <c r="P30" s="46">
        <f t="shared" si="19"/>
        <v>0</v>
      </c>
      <c r="Q30" s="2"/>
    </row>
    <row r="31" spans="1:17" ht="19.5">
      <c r="A31" s="196"/>
      <c r="B31" s="71" t="s">
        <v>63</v>
      </c>
      <c r="C31" s="90" t="s">
        <v>146</v>
      </c>
      <c r="D31" s="51"/>
      <c r="E31" s="35">
        <v>0.35</v>
      </c>
      <c r="F31" s="46">
        <f t="shared" si="20"/>
        <v>0</v>
      </c>
      <c r="G31" s="51"/>
      <c r="H31" s="46">
        <f t="shared" si="15"/>
        <v>0</v>
      </c>
      <c r="I31" s="51"/>
      <c r="J31" s="46">
        <f t="shared" si="16"/>
        <v>0</v>
      </c>
      <c r="K31" s="51"/>
      <c r="L31" s="46">
        <f t="shared" si="17"/>
        <v>0</v>
      </c>
      <c r="M31" s="51"/>
      <c r="N31" s="46">
        <f t="shared" si="18"/>
        <v>0</v>
      </c>
      <c r="O31" s="256"/>
      <c r="P31" s="46">
        <f t="shared" si="19"/>
        <v>0</v>
      </c>
      <c r="Q31" s="2"/>
    </row>
    <row r="32" spans="1:17" ht="29.25" customHeight="1" thickBot="1">
      <c r="A32" s="196"/>
      <c r="B32" s="71" t="s">
        <v>64</v>
      </c>
      <c r="C32" s="90" t="s">
        <v>41</v>
      </c>
      <c r="D32" s="51"/>
      <c r="E32" s="35">
        <v>0.4</v>
      </c>
      <c r="F32" s="46">
        <f t="shared" si="20"/>
        <v>0</v>
      </c>
      <c r="G32" s="51"/>
      <c r="H32" s="46">
        <f t="shared" si="15"/>
        <v>0</v>
      </c>
      <c r="I32" s="51"/>
      <c r="J32" s="46">
        <f t="shared" si="16"/>
        <v>0</v>
      </c>
      <c r="K32" s="51"/>
      <c r="L32" s="46">
        <f t="shared" si="17"/>
        <v>0</v>
      </c>
      <c r="M32" s="51"/>
      <c r="N32" s="46">
        <f t="shared" si="18"/>
        <v>0</v>
      </c>
      <c r="O32" s="256"/>
      <c r="P32" s="46">
        <f t="shared" si="19"/>
        <v>0</v>
      </c>
      <c r="Q32" s="2"/>
    </row>
    <row r="33" spans="1:17" ht="20.25" thickBot="1">
      <c r="A33" s="350" t="s">
        <v>178</v>
      </c>
      <c r="B33" s="72">
        <v>8</v>
      </c>
      <c r="C33" s="97" t="s">
        <v>150</v>
      </c>
      <c r="D33" s="51"/>
      <c r="E33" s="35">
        <v>0.25</v>
      </c>
      <c r="F33" s="46">
        <f t="shared" si="20"/>
        <v>0</v>
      </c>
      <c r="G33" s="51"/>
      <c r="H33" s="46">
        <f t="shared" si="15"/>
        <v>0</v>
      </c>
      <c r="I33" s="51"/>
      <c r="J33" s="46">
        <f t="shared" si="16"/>
        <v>0</v>
      </c>
      <c r="K33" s="51"/>
      <c r="L33" s="46">
        <f t="shared" si="17"/>
        <v>0</v>
      </c>
      <c r="M33" s="51"/>
      <c r="N33" s="46">
        <f t="shared" si="18"/>
        <v>0</v>
      </c>
      <c r="O33" s="256"/>
      <c r="P33" s="46">
        <f t="shared" si="19"/>
        <v>0</v>
      </c>
      <c r="Q33" s="2"/>
    </row>
    <row r="34" spans="1:17" ht="39.75" thickBot="1">
      <c r="A34" s="350"/>
      <c r="B34" s="73">
        <v>9</v>
      </c>
      <c r="C34" s="97" t="s">
        <v>179</v>
      </c>
      <c r="D34" s="51"/>
      <c r="E34" s="35">
        <v>0.15</v>
      </c>
      <c r="F34" s="46">
        <f t="shared" si="20"/>
        <v>0</v>
      </c>
      <c r="G34" s="51"/>
      <c r="H34" s="46">
        <f t="shared" si="15"/>
        <v>0</v>
      </c>
      <c r="I34" s="51"/>
      <c r="J34" s="46">
        <f t="shared" si="16"/>
        <v>0</v>
      </c>
      <c r="K34" s="51"/>
      <c r="L34" s="46">
        <f t="shared" si="17"/>
        <v>0</v>
      </c>
      <c r="M34" s="51"/>
      <c r="N34" s="46">
        <f t="shared" si="18"/>
        <v>0</v>
      </c>
      <c r="O34" s="256"/>
      <c r="P34" s="46">
        <f t="shared" si="19"/>
        <v>0</v>
      </c>
      <c r="Q34" s="2"/>
    </row>
    <row r="35" spans="1:17" ht="39.75" thickBot="1">
      <c r="A35" s="196" t="s">
        <v>180</v>
      </c>
      <c r="B35" s="71">
        <v>10</v>
      </c>
      <c r="C35" s="97" t="s">
        <v>110</v>
      </c>
      <c r="D35" s="47"/>
      <c r="E35" s="41"/>
      <c r="F35" s="42"/>
      <c r="G35" s="43"/>
      <c r="H35" s="43"/>
      <c r="I35" s="43"/>
      <c r="J35" s="43"/>
      <c r="K35" s="43"/>
      <c r="L35" s="43"/>
      <c r="M35" s="43"/>
      <c r="N35" s="255"/>
      <c r="O35" s="255"/>
      <c r="P35" s="48"/>
      <c r="Q35" s="2"/>
    </row>
    <row r="36" spans="1:17" ht="33">
      <c r="A36" s="196"/>
      <c r="B36" s="71" t="s">
        <v>60</v>
      </c>
      <c r="C36" s="90" t="s">
        <v>151</v>
      </c>
      <c r="D36" s="51"/>
      <c r="E36" s="35">
        <v>0.4</v>
      </c>
      <c r="F36" s="46">
        <f>D36*E36</f>
        <v>0</v>
      </c>
      <c r="G36" s="51"/>
      <c r="H36" s="46">
        <f>G36*E36</f>
        <v>0</v>
      </c>
      <c r="I36" s="51"/>
      <c r="J36" s="46">
        <f>I36*E36</f>
        <v>0</v>
      </c>
      <c r="K36" s="51"/>
      <c r="L36" s="46">
        <f>K36*E36</f>
        <v>0</v>
      </c>
      <c r="M36" s="51"/>
      <c r="N36" s="46">
        <f>M36*E36</f>
        <v>0</v>
      </c>
      <c r="O36" s="256"/>
      <c r="P36" s="46">
        <f>O36*E36</f>
        <v>0</v>
      </c>
      <c r="Q36" s="2"/>
    </row>
    <row r="37" spans="1:17" ht="33">
      <c r="A37" s="196"/>
      <c r="B37" s="71" t="s">
        <v>61</v>
      </c>
      <c r="C37" s="90" t="s">
        <v>86</v>
      </c>
      <c r="D37" s="51"/>
      <c r="E37" s="35">
        <v>0.2</v>
      </c>
      <c r="F37" s="46">
        <f t="shared" ref="F37:F45" si="21">D37*E37</f>
        <v>0</v>
      </c>
      <c r="G37" s="51"/>
      <c r="H37" s="46">
        <f t="shared" ref="H37:H45" si="22">G37*E37</f>
        <v>0</v>
      </c>
      <c r="I37" s="51"/>
      <c r="J37" s="46">
        <f t="shared" ref="J37:J45" si="23">I37*E37</f>
        <v>0</v>
      </c>
      <c r="K37" s="51"/>
      <c r="L37" s="46">
        <f t="shared" ref="L37:L45" si="24">K37*E37</f>
        <v>0</v>
      </c>
      <c r="M37" s="51"/>
      <c r="N37" s="46">
        <f t="shared" ref="N37:N45" si="25">M37*E37</f>
        <v>0</v>
      </c>
      <c r="O37" s="256"/>
      <c r="P37" s="46">
        <f t="shared" ref="P37:P45" si="26">O37*E37</f>
        <v>0</v>
      </c>
      <c r="Q37" s="2"/>
    </row>
    <row r="38" spans="1:17" ht="19.5">
      <c r="A38" s="196"/>
      <c r="B38" s="70" t="s">
        <v>62</v>
      </c>
      <c r="C38" s="90" t="s">
        <v>87</v>
      </c>
      <c r="D38" s="51"/>
      <c r="E38" s="35">
        <v>0.4</v>
      </c>
      <c r="F38" s="46">
        <f t="shared" si="21"/>
        <v>0</v>
      </c>
      <c r="G38" s="51"/>
      <c r="H38" s="46">
        <f t="shared" si="22"/>
        <v>0</v>
      </c>
      <c r="I38" s="51"/>
      <c r="J38" s="46">
        <f t="shared" si="23"/>
        <v>0</v>
      </c>
      <c r="K38" s="51"/>
      <c r="L38" s="46">
        <f t="shared" si="24"/>
        <v>0</v>
      </c>
      <c r="M38" s="51"/>
      <c r="N38" s="46">
        <f t="shared" si="25"/>
        <v>0</v>
      </c>
      <c r="O38" s="256"/>
      <c r="P38" s="46">
        <f t="shared" si="26"/>
        <v>0</v>
      </c>
      <c r="Q38" s="2"/>
    </row>
    <row r="39" spans="1:17" ht="19.5">
      <c r="A39" s="196"/>
      <c r="B39" s="70" t="s">
        <v>63</v>
      </c>
      <c r="C39" s="90" t="s">
        <v>88</v>
      </c>
      <c r="D39" s="51"/>
      <c r="E39" s="35">
        <v>0.2</v>
      </c>
      <c r="F39" s="46">
        <f t="shared" si="21"/>
        <v>0</v>
      </c>
      <c r="G39" s="51"/>
      <c r="H39" s="46">
        <f t="shared" si="22"/>
        <v>0</v>
      </c>
      <c r="I39" s="51"/>
      <c r="J39" s="46">
        <f t="shared" si="23"/>
        <v>0</v>
      </c>
      <c r="K39" s="51"/>
      <c r="L39" s="46">
        <f t="shared" si="24"/>
        <v>0</v>
      </c>
      <c r="M39" s="51"/>
      <c r="N39" s="46">
        <f t="shared" si="25"/>
        <v>0</v>
      </c>
      <c r="O39" s="256"/>
      <c r="P39" s="46">
        <f t="shared" si="26"/>
        <v>0</v>
      </c>
      <c r="Q39" s="2"/>
    </row>
    <row r="40" spans="1:17" ht="19.5">
      <c r="A40" s="196"/>
      <c r="B40" s="70" t="s">
        <v>64</v>
      </c>
      <c r="C40" s="90" t="s">
        <v>89</v>
      </c>
      <c r="D40" s="51"/>
      <c r="E40" s="35">
        <v>0.4</v>
      </c>
      <c r="F40" s="46">
        <f t="shared" si="21"/>
        <v>0</v>
      </c>
      <c r="G40" s="51"/>
      <c r="H40" s="46">
        <f t="shared" si="22"/>
        <v>0</v>
      </c>
      <c r="I40" s="51"/>
      <c r="J40" s="46">
        <f t="shared" si="23"/>
        <v>0</v>
      </c>
      <c r="K40" s="51"/>
      <c r="L40" s="46">
        <f t="shared" si="24"/>
        <v>0</v>
      </c>
      <c r="M40" s="51"/>
      <c r="N40" s="46">
        <f t="shared" si="25"/>
        <v>0</v>
      </c>
      <c r="O40" s="256"/>
      <c r="P40" s="46">
        <f t="shared" si="26"/>
        <v>0</v>
      </c>
      <c r="Q40" s="2"/>
    </row>
    <row r="41" spans="1:17" ht="19.5">
      <c r="A41" s="196"/>
      <c r="B41" s="70" t="s">
        <v>65</v>
      </c>
      <c r="C41" s="90" t="s">
        <v>152</v>
      </c>
      <c r="D41" s="51"/>
      <c r="E41" s="35">
        <v>0.2</v>
      </c>
      <c r="F41" s="46">
        <f t="shared" si="21"/>
        <v>0</v>
      </c>
      <c r="G41" s="51"/>
      <c r="H41" s="46">
        <f t="shared" si="22"/>
        <v>0</v>
      </c>
      <c r="I41" s="51"/>
      <c r="J41" s="46">
        <f t="shared" si="23"/>
        <v>0</v>
      </c>
      <c r="K41" s="51"/>
      <c r="L41" s="46">
        <f t="shared" si="24"/>
        <v>0</v>
      </c>
      <c r="M41" s="51"/>
      <c r="N41" s="46">
        <f t="shared" si="25"/>
        <v>0</v>
      </c>
      <c r="O41" s="256"/>
      <c r="P41" s="46">
        <f t="shared" si="26"/>
        <v>0</v>
      </c>
      <c r="Q41" s="2"/>
    </row>
    <row r="42" spans="1:17" ht="19.5">
      <c r="A42" s="196"/>
      <c r="B42" s="70" t="s">
        <v>66</v>
      </c>
      <c r="C42" s="90" t="s">
        <v>90</v>
      </c>
      <c r="D42" s="51"/>
      <c r="E42" s="35">
        <v>0.4</v>
      </c>
      <c r="F42" s="46">
        <f t="shared" si="21"/>
        <v>0</v>
      </c>
      <c r="G42" s="51"/>
      <c r="H42" s="46">
        <f t="shared" si="22"/>
        <v>0</v>
      </c>
      <c r="I42" s="51"/>
      <c r="J42" s="46">
        <f t="shared" si="23"/>
        <v>0</v>
      </c>
      <c r="K42" s="51"/>
      <c r="L42" s="46">
        <f t="shared" si="24"/>
        <v>0</v>
      </c>
      <c r="M42" s="51"/>
      <c r="N42" s="46">
        <f t="shared" si="25"/>
        <v>0</v>
      </c>
      <c r="O42" s="256"/>
      <c r="P42" s="46">
        <f t="shared" si="26"/>
        <v>0</v>
      </c>
      <c r="Q42" s="2"/>
    </row>
    <row r="43" spans="1:17" ht="19.5">
      <c r="A43" s="196"/>
      <c r="B43" s="70" t="s">
        <v>67</v>
      </c>
      <c r="C43" s="90" t="s">
        <v>153</v>
      </c>
      <c r="D43" s="51"/>
      <c r="E43" s="35">
        <v>0.2</v>
      </c>
      <c r="F43" s="46">
        <f t="shared" si="21"/>
        <v>0</v>
      </c>
      <c r="G43" s="51"/>
      <c r="H43" s="46">
        <f t="shared" si="22"/>
        <v>0</v>
      </c>
      <c r="I43" s="51"/>
      <c r="J43" s="46">
        <f t="shared" si="23"/>
        <v>0</v>
      </c>
      <c r="K43" s="51"/>
      <c r="L43" s="46">
        <f t="shared" si="24"/>
        <v>0</v>
      </c>
      <c r="M43" s="51"/>
      <c r="N43" s="46">
        <f t="shared" si="25"/>
        <v>0</v>
      </c>
      <c r="O43" s="256"/>
      <c r="P43" s="46">
        <f t="shared" si="26"/>
        <v>0</v>
      </c>
      <c r="Q43" s="2"/>
    </row>
    <row r="44" spans="1:17" ht="19.5">
      <c r="A44" s="196"/>
      <c r="B44" s="70" t="s">
        <v>68</v>
      </c>
      <c r="C44" s="90" t="s">
        <v>154</v>
      </c>
      <c r="D44" s="51"/>
      <c r="E44" s="35">
        <v>0.4</v>
      </c>
      <c r="F44" s="46">
        <f t="shared" si="21"/>
        <v>0</v>
      </c>
      <c r="G44" s="51"/>
      <c r="H44" s="46">
        <f t="shared" si="22"/>
        <v>0</v>
      </c>
      <c r="I44" s="51"/>
      <c r="J44" s="46">
        <f t="shared" si="23"/>
        <v>0</v>
      </c>
      <c r="K44" s="51"/>
      <c r="L44" s="46">
        <f t="shared" si="24"/>
        <v>0</v>
      </c>
      <c r="M44" s="51"/>
      <c r="N44" s="46">
        <f t="shared" si="25"/>
        <v>0</v>
      </c>
      <c r="O44" s="256"/>
      <c r="P44" s="46">
        <f t="shared" si="26"/>
        <v>0</v>
      </c>
      <c r="Q44" s="2"/>
    </row>
    <row r="45" spans="1:17" ht="20.25" thickBot="1">
      <c r="A45" s="196"/>
      <c r="B45" s="70" t="s">
        <v>96</v>
      </c>
      <c r="C45" s="90" t="s">
        <v>155</v>
      </c>
      <c r="D45" s="51"/>
      <c r="E45" s="35">
        <v>0.2</v>
      </c>
      <c r="F45" s="46">
        <f t="shared" si="21"/>
        <v>0</v>
      </c>
      <c r="G45" s="51"/>
      <c r="H45" s="46">
        <f t="shared" si="22"/>
        <v>0</v>
      </c>
      <c r="I45" s="51"/>
      <c r="J45" s="46">
        <f t="shared" si="23"/>
        <v>0</v>
      </c>
      <c r="K45" s="51"/>
      <c r="L45" s="46">
        <f t="shared" si="24"/>
        <v>0</v>
      </c>
      <c r="M45" s="51"/>
      <c r="N45" s="46">
        <f t="shared" si="25"/>
        <v>0</v>
      </c>
      <c r="O45" s="256"/>
      <c r="P45" s="46">
        <f t="shared" si="26"/>
        <v>0</v>
      </c>
      <c r="Q45" s="2"/>
    </row>
    <row r="46" spans="1:17" ht="39.75" thickBot="1">
      <c r="A46" s="196" t="s">
        <v>181</v>
      </c>
      <c r="B46" s="70">
        <v>11</v>
      </c>
      <c r="C46" s="97" t="s">
        <v>156</v>
      </c>
      <c r="D46" s="47"/>
      <c r="E46" s="41"/>
      <c r="F46" s="42"/>
      <c r="G46" s="43"/>
      <c r="H46" s="43"/>
      <c r="I46" s="43"/>
      <c r="J46" s="43"/>
      <c r="K46" s="43"/>
      <c r="L46" s="43"/>
      <c r="M46" s="43"/>
      <c r="N46" s="255"/>
      <c r="O46" s="255"/>
      <c r="P46" s="48"/>
      <c r="Q46" s="2"/>
    </row>
    <row r="47" spans="1:17" ht="19.5">
      <c r="A47" s="196"/>
      <c r="B47" s="74" t="s">
        <v>60</v>
      </c>
      <c r="C47" s="90" t="s">
        <v>91</v>
      </c>
      <c r="D47" s="51"/>
      <c r="E47" s="37">
        <v>1</v>
      </c>
      <c r="F47" s="46">
        <f t="shared" ref="F47:F52" si="27">D47*E47</f>
        <v>0</v>
      </c>
      <c r="G47" s="51"/>
      <c r="H47" s="46">
        <f>G47*E47</f>
        <v>0</v>
      </c>
      <c r="I47" s="51"/>
      <c r="J47" s="46">
        <f>I47*E47</f>
        <v>0</v>
      </c>
      <c r="K47" s="51"/>
      <c r="L47" s="46">
        <f>K47*E47</f>
        <v>0</v>
      </c>
      <c r="M47" s="51"/>
      <c r="N47" s="46">
        <f>M47*E47</f>
        <v>0</v>
      </c>
      <c r="O47" s="256"/>
      <c r="P47" s="46">
        <f>O47*E47</f>
        <v>0</v>
      </c>
      <c r="Q47" s="2"/>
    </row>
    <row r="48" spans="1:17" ht="19.5">
      <c r="A48" s="196"/>
      <c r="B48" s="75" t="s">
        <v>61</v>
      </c>
      <c r="C48" s="90" t="s">
        <v>92</v>
      </c>
      <c r="D48" s="51"/>
      <c r="E48" s="38">
        <v>1</v>
      </c>
      <c r="F48" s="46">
        <f t="shared" si="27"/>
        <v>0</v>
      </c>
      <c r="G48" s="51"/>
      <c r="H48" s="46">
        <f t="shared" ref="H48:H52" si="28">G48*E48</f>
        <v>0</v>
      </c>
      <c r="I48" s="51"/>
      <c r="J48" s="46">
        <f t="shared" ref="J48:J52" si="29">I48*E48</f>
        <v>0</v>
      </c>
      <c r="K48" s="51"/>
      <c r="L48" s="46">
        <f t="shared" ref="L48:L52" si="30">K48*E48</f>
        <v>0</v>
      </c>
      <c r="M48" s="51"/>
      <c r="N48" s="46">
        <f t="shared" ref="N48:N52" si="31">M48*E48</f>
        <v>0</v>
      </c>
      <c r="O48" s="256"/>
      <c r="P48" s="46">
        <f t="shared" ref="P48:P52" si="32">O48*E48</f>
        <v>0</v>
      </c>
      <c r="Q48" s="2"/>
    </row>
    <row r="49" spans="1:17" ht="33">
      <c r="A49" s="196"/>
      <c r="B49" s="75" t="s">
        <v>62</v>
      </c>
      <c r="C49" s="90" t="s">
        <v>159</v>
      </c>
      <c r="D49" s="51"/>
      <c r="E49" s="38">
        <v>1</v>
      </c>
      <c r="F49" s="46">
        <f t="shared" si="27"/>
        <v>0</v>
      </c>
      <c r="G49" s="51"/>
      <c r="H49" s="46">
        <f t="shared" si="28"/>
        <v>0</v>
      </c>
      <c r="I49" s="51"/>
      <c r="J49" s="46">
        <f t="shared" si="29"/>
        <v>0</v>
      </c>
      <c r="K49" s="51"/>
      <c r="L49" s="46">
        <f t="shared" si="30"/>
        <v>0</v>
      </c>
      <c r="M49" s="51"/>
      <c r="N49" s="46">
        <f t="shared" si="31"/>
        <v>0</v>
      </c>
      <c r="O49" s="256"/>
      <c r="P49" s="46">
        <f t="shared" si="32"/>
        <v>0</v>
      </c>
      <c r="Q49" s="2"/>
    </row>
    <row r="50" spans="1:17" ht="19.5">
      <c r="A50" s="196"/>
      <c r="B50" s="75" t="s">
        <v>63</v>
      </c>
      <c r="C50" s="90" t="s">
        <v>93</v>
      </c>
      <c r="D50" s="51"/>
      <c r="E50" s="37">
        <v>1</v>
      </c>
      <c r="F50" s="46">
        <f t="shared" si="27"/>
        <v>0</v>
      </c>
      <c r="G50" s="51"/>
      <c r="H50" s="46">
        <f t="shared" si="28"/>
        <v>0</v>
      </c>
      <c r="I50" s="51"/>
      <c r="J50" s="46">
        <f t="shared" si="29"/>
        <v>0</v>
      </c>
      <c r="K50" s="51"/>
      <c r="L50" s="46">
        <f t="shared" si="30"/>
        <v>0</v>
      </c>
      <c r="M50" s="51"/>
      <c r="N50" s="46">
        <f t="shared" si="31"/>
        <v>0</v>
      </c>
      <c r="O50" s="256"/>
      <c r="P50" s="46">
        <f t="shared" si="32"/>
        <v>0</v>
      </c>
      <c r="Q50" s="2"/>
    </row>
    <row r="51" spans="1:17" ht="19.5">
      <c r="A51" s="196"/>
      <c r="B51" s="75" t="s">
        <v>69</v>
      </c>
      <c r="C51" s="90" t="s">
        <v>94</v>
      </c>
      <c r="D51" s="51"/>
      <c r="E51" s="37">
        <v>1</v>
      </c>
      <c r="F51" s="46">
        <f t="shared" si="27"/>
        <v>0</v>
      </c>
      <c r="G51" s="51"/>
      <c r="H51" s="46">
        <f t="shared" si="28"/>
        <v>0</v>
      </c>
      <c r="I51" s="51"/>
      <c r="J51" s="46">
        <f t="shared" si="29"/>
        <v>0</v>
      </c>
      <c r="K51" s="51"/>
      <c r="L51" s="46">
        <f t="shared" si="30"/>
        <v>0</v>
      </c>
      <c r="M51" s="51"/>
      <c r="N51" s="46">
        <f t="shared" si="31"/>
        <v>0</v>
      </c>
      <c r="O51" s="256"/>
      <c r="P51" s="46">
        <f t="shared" si="32"/>
        <v>0</v>
      </c>
      <c r="Q51" s="2"/>
    </row>
    <row r="52" spans="1:17" ht="33.75" thickBot="1">
      <c r="A52" s="196"/>
      <c r="B52" s="75" t="s">
        <v>65</v>
      </c>
      <c r="C52" s="90" t="s">
        <v>157</v>
      </c>
      <c r="D52" s="51"/>
      <c r="E52" s="37">
        <v>1</v>
      </c>
      <c r="F52" s="46">
        <f t="shared" si="27"/>
        <v>0</v>
      </c>
      <c r="G52" s="51"/>
      <c r="H52" s="46">
        <f t="shared" si="28"/>
        <v>0</v>
      </c>
      <c r="I52" s="51"/>
      <c r="J52" s="46">
        <f t="shared" si="29"/>
        <v>0</v>
      </c>
      <c r="K52" s="51"/>
      <c r="L52" s="46">
        <f t="shared" si="30"/>
        <v>0</v>
      </c>
      <c r="M52" s="51"/>
      <c r="N52" s="46">
        <f t="shared" si="31"/>
        <v>0</v>
      </c>
      <c r="O52" s="256"/>
      <c r="P52" s="46">
        <f t="shared" si="32"/>
        <v>0</v>
      </c>
      <c r="Q52" s="2"/>
    </row>
    <row r="53" spans="1:17" ht="20.25" thickBot="1">
      <c r="A53" s="199">
        <v>3</v>
      </c>
      <c r="B53" s="76">
        <v>12</v>
      </c>
      <c r="C53" s="97" t="s">
        <v>42</v>
      </c>
      <c r="D53" s="47"/>
      <c r="E53" s="41"/>
      <c r="F53" s="42"/>
      <c r="G53" s="43"/>
      <c r="H53" s="43"/>
      <c r="I53" s="43"/>
      <c r="J53" s="43"/>
      <c r="K53" s="43"/>
      <c r="L53" s="43"/>
      <c r="M53" s="43"/>
      <c r="N53" s="255"/>
      <c r="O53" s="255"/>
      <c r="P53" s="48"/>
      <c r="Q53" s="2"/>
    </row>
    <row r="54" spans="1:17" ht="19.5">
      <c r="A54" s="200"/>
      <c r="B54" s="77" t="s">
        <v>60</v>
      </c>
      <c r="C54" s="90" t="s">
        <v>28</v>
      </c>
      <c r="D54" s="51"/>
      <c r="E54" s="35">
        <v>0</v>
      </c>
      <c r="F54" s="46">
        <f>D54*E54</f>
        <v>0</v>
      </c>
      <c r="G54" s="51"/>
      <c r="H54" s="46">
        <f>G54*E54</f>
        <v>0</v>
      </c>
      <c r="I54" s="51"/>
      <c r="J54" s="46">
        <f>I54*E54</f>
        <v>0</v>
      </c>
      <c r="K54" s="51"/>
      <c r="L54" s="46">
        <f>K54*E54</f>
        <v>0</v>
      </c>
      <c r="M54" s="51"/>
      <c r="N54" s="46">
        <f>M54*E54</f>
        <v>0</v>
      </c>
      <c r="O54" s="256"/>
      <c r="P54" s="46">
        <f>O54*E54</f>
        <v>0</v>
      </c>
      <c r="Q54" s="2"/>
    </row>
    <row r="55" spans="1:17" ht="19.5">
      <c r="A55" s="201"/>
      <c r="B55" s="78" t="s">
        <v>61</v>
      </c>
      <c r="C55" s="90" t="s">
        <v>43</v>
      </c>
      <c r="D55" s="51"/>
      <c r="E55" s="35">
        <v>0</v>
      </c>
      <c r="F55" s="46">
        <f t="shared" ref="F55:F59" si="33">D55*E55</f>
        <v>0</v>
      </c>
      <c r="G55" s="51"/>
      <c r="H55" s="46">
        <f t="shared" ref="H55:H59" si="34">G55*E55</f>
        <v>0</v>
      </c>
      <c r="I55" s="51"/>
      <c r="J55" s="46">
        <f t="shared" ref="J55:J59" si="35">I55*E55</f>
        <v>0</v>
      </c>
      <c r="K55" s="51"/>
      <c r="L55" s="46">
        <f t="shared" ref="L55:L59" si="36">K55*E55</f>
        <v>0</v>
      </c>
      <c r="M55" s="51"/>
      <c r="N55" s="46">
        <f t="shared" ref="N55:N59" si="37">M55*E55</f>
        <v>0</v>
      </c>
      <c r="O55" s="256"/>
      <c r="P55" s="46">
        <f t="shared" ref="P55:P59" si="38">O55*E55</f>
        <v>0</v>
      </c>
      <c r="Q55" s="2"/>
    </row>
    <row r="56" spans="1:17" ht="19.5">
      <c r="A56" s="200"/>
      <c r="B56" s="77" t="s">
        <v>62</v>
      </c>
      <c r="C56" s="90" t="s">
        <v>29</v>
      </c>
      <c r="D56" s="51"/>
      <c r="E56" s="35">
        <v>0.15</v>
      </c>
      <c r="F56" s="46">
        <f t="shared" si="33"/>
        <v>0</v>
      </c>
      <c r="G56" s="51"/>
      <c r="H56" s="46">
        <f t="shared" si="34"/>
        <v>0</v>
      </c>
      <c r="I56" s="51"/>
      <c r="J56" s="46">
        <f t="shared" si="35"/>
        <v>0</v>
      </c>
      <c r="K56" s="51"/>
      <c r="L56" s="46">
        <f t="shared" si="36"/>
        <v>0</v>
      </c>
      <c r="M56" s="51"/>
      <c r="N56" s="46">
        <f t="shared" si="37"/>
        <v>0</v>
      </c>
      <c r="O56" s="256"/>
      <c r="P56" s="46">
        <f t="shared" si="38"/>
        <v>0</v>
      </c>
      <c r="Q56" s="2"/>
    </row>
    <row r="57" spans="1:17" ht="49.5">
      <c r="A57" s="200"/>
      <c r="B57" s="77" t="s">
        <v>63</v>
      </c>
      <c r="C57" s="90" t="s">
        <v>109</v>
      </c>
      <c r="D57" s="51"/>
      <c r="E57" s="35">
        <v>0.25</v>
      </c>
      <c r="F57" s="46">
        <f t="shared" si="33"/>
        <v>0</v>
      </c>
      <c r="G57" s="51"/>
      <c r="H57" s="46">
        <f t="shared" si="34"/>
        <v>0</v>
      </c>
      <c r="I57" s="51"/>
      <c r="J57" s="46">
        <f t="shared" si="35"/>
        <v>0</v>
      </c>
      <c r="K57" s="51"/>
      <c r="L57" s="46">
        <f t="shared" si="36"/>
        <v>0</v>
      </c>
      <c r="M57" s="51"/>
      <c r="N57" s="46">
        <f t="shared" si="37"/>
        <v>0</v>
      </c>
      <c r="O57" s="256"/>
      <c r="P57" s="46">
        <f t="shared" si="38"/>
        <v>0</v>
      </c>
      <c r="Q57" s="2"/>
    </row>
    <row r="58" spans="1:17" ht="33">
      <c r="A58" s="200"/>
      <c r="B58" s="77" t="s">
        <v>64</v>
      </c>
      <c r="C58" s="90" t="s">
        <v>160</v>
      </c>
      <c r="D58" s="51"/>
      <c r="E58" s="35">
        <v>0.5</v>
      </c>
      <c r="F58" s="46">
        <f t="shared" si="33"/>
        <v>0</v>
      </c>
      <c r="G58" s="51"/>
      <c r="H58" s="46">
        <f t="shared" si="34"/>
        <v>0</v>
      </c>
      <c r="I58" s="51"/>
      <c r="J58" s="46">
        <f t="shared" si="35"/>
        <v>0</v>
      </c>
      <c r="K58" s="51"/>
      <c r="L58" s="46">
        <f t="shared" si="36"/>
        <v>0</v>
      </c>
      <c r="M58" s="51"/>
      <c r="N58" s="46">
        <f t="shared" si="37"/>
        <v>0</v>
      </c>
      <c r="O58" s="256"/>
      <c r="P58" s="46">
        <f t="shared" si="38"/>
        <v>0</v>
      </c>
      <c r="Q58" s="2"/>
    </row>
    <row r="59" spans="1:17" ht="20.25" thickBot="1">
      <c r="A59" s="200"/>
      <c r="B59" s="79" t="s">
        <v>65</v>
      </c>
      <c r="C59" s="80" t="s">
        <v>44</v>
      </c>
      <c r="D59" s="51"/>
      <c r="E59" s="39">
        <v>1</v>
      </c>
      <c r="F59" s="46">
        <f t="shared" si="33"/>
        <v>0</v>
      </c>
      <c r="G59" s="51"/>
      <c r="H59" s="46">
        <f t="shared" si="34"/>
        <v>0</v>
      </c>
      <c r="I59" s="51"/>
      <c r="J59" s="46">
        <f t="shared" si="35"/>
        <v>0</v>
      </c>
      <c r="K59" s="51"/>
      <c r="L59" s="46">
        <f t="shared" si="36"/>
        <v>0</v>
      </c>
      <c r="M59" s="51"/>
      <c r="N59" s="46">
        <f t="shared" si="37"/>
        <v>0</v>
      </c>
      <c r="O59" s="256"/>
      <c r="P59" s="46">
        <f t="shared" si="38"/>
        <v>0</v>
      </c>
      <c r="Q59" s="2"/>
    </row>
    <row r="60" spans="1:17" ht="20.25" thickBot="1">
      <c r="A60" s="199">
        <v>4</v>
      </c>
      <c r="B60" s="76">
        <v>13</v>
      </c>
      <c r="C60" s="97" t="s">
        <v>30</v>
      </c>
      <c r="D60" s="47"/>
      <c r="E60" s="45"/>
      <c r="F60" s="42"/>
      <c r="G60" s="43"/>
      <c r="H60" s="43"/>
      <c r="I60" s="43"/>
      <c r="J60" s="43"/>
      <c r="K60" s="43"/>
      <c r="L60" s="43"/>
      <c r="M60" s="43"/>
      <c r="N60" s="255"/>
      <c r="O60" s="255"/>
      <c r="P60" s="48"/>
      <c r="Q60" s="2"/>
    </row>
    <row r="61" spans="1:17" ht="77.25" customHeight="1">
      <c r="A61" s="200"/>
      <c r="B61" s="77" t="s">
        <v>60</v>
      </c>
      <c r="C61" s="90" t="s">
        <v>161</v>
      </c>
      <c r="D61" s="47"/>
      <c r="E61" s="47"/>
      <c r="F61" s="100">
        <f>'(6)'!E9</f>
        <v>0</v>
      </c>
      <c r="G61" s="51"/>
      <c r="H61" s="100">
        <f>'(6)'!G9</f>
        <v>0</v>
      </c>
      <c r="I61" s="51"/>
      <c r="J61" s="100">
        <f>'(6)'!I9</f>
        <v>0</v>
      </c>
      <c r="K61" s="51"/>
      <c r="L61" s="100">
        <f>'(6)'!K9</f>
        <v>0</v>
      </c>
      <c r="M61" s="51"/>
      <c r="N61" s="100">
        <f>'(6)'!M9</f>
        <v>0</v>
      </c>
      <c r="O61" s="256"/>
      <c r="P61" s="100">
        <f>'(6)'!O9</f>
        <v>0</v>
      </c>
      <c r="Q61" s="2"/>
    </row>
    <row r="62" spans="1:17" ht="49.5">
      <c r="A62" s="200"/>
      <c r="B62" s="77" t="s">
        <v>61</v>
      </c>
      <c r="C62" s="90" t="s">
        <v>163</v>
      </c>
      <c r="D62" s="51"/>
      <c r="E62" s="35">
        <v>1</v>
      </c>
      <c r="F62" s="46">
        <f t="shared" ref="F62:F68" si="39">D62*E62</f>
        <v>0</v>
      </c>
      <c r="G62" s="51"/>
      <c r="H62" s="46">
        <f>G62*E62</f>
        <v>0</v>
      </c>
      <c r="I62" s="51"/>
      <c r="J62" s="46">
        <f>I62*E62</f>
        <v>0</v>
      </c>
      <c r="K62" s="51"/>
      <c r="L62" s="46">
        <f>K62*E62</f>
        <v>0</v>
      </c>
      <c r="M62" s="51"/>
      <c r="N62" s="46">
        <f>M62*E62</f>
        <v>0</v>
      </c>
      <c r="O62" s="256"/>
      <c r="P62" s="46">
        <f>O62*E62</f>
        <v>0</v>
      </c>
      <c r="Q62" s="2"/>
    </row>
    <row r="63" spans="1:17" ht="66">
      <c r="A63" s="202"/>
      <c r="B63" s="81" t="s">
        <v>62</v>
      </c>
      <c r="C63" s="90" t="s">
        <v>164</v>
      </c>
      <c r="D63" s="47"/>
      <c r="E63" s="47"/>
      <c r="F63" s="100">
        <f>'(7)'!E7</f>
        <v>0</v>
      </c>
      <c r="G63" s="51"/>
      <c r="H63" s="100">
        <f>'(7)'!G7</f>
        <v>0</v>
      </c>
      <c r="I63" s="51"/>
      <c r="J63" s="100">
        <f>'(7)'!I7</f>
        <v>0</v>
      </c>
      <c r="K63" s="51"/>
      <c r="L63" s="100">
        <f>'(7)'!K7</f>
        <v>0</v>
      </c>
      <c r="M63" s="51"/>
      <c r="N63" s="100">
        <f>'(7)'!M7</f>
        <v>0</v>
      </c>
      <c r="O63" s="256"/>
      <c r="P63" s="100">
        <f>'(7)'!O7</f>
        <v>0</v>
      </c>
      <c r="Q63" s="2"/>
    </row>
    <row r="64" spans="1:17" ht="33">
      <c r="A64" s="203"/>
      <c r="B64" s="82" t="s">
        <v>63</v>
      </c>
      <c r="C64" s="90" t="s">
        <v>165</v>
      </c>
      <c r="D64" s="51"/>
      <c r="E64" s="35">
        <v>1</v>
      </c>
      <c r="F64" s="46">
        <f t="shared" si="39"/>
        <v>0</v>
      </c>
      <c r="G64" s="51"/>
      <c r="H64" s="46">
        <f>G64*E64</f>
        <v>0</v>
      </c>
      <c r="I64" s="51"/>
      <c r="J64" s="46">
        <f>I64*E64</f>
        <v>0</v>
      </c>
      <c r="K64" s="51"/>
      <c r="L64" s="46">
        <f>K64*E64</f>
        <v>0</v>
      </c>
      <c r="M64" s="51"/>
      <c r="N64" s="46">
        <f>M64*E64</f>
        <v>0</v>
      </c>
      <c r="O64" s="256"/>
      <c r="P64" s="46">
        <f>O64*E64</f>
        <v>0</v>
      </c>
      <c r="Q64" s="2"/>
    </row>
    <row r="65" spans="1:18" ht="19.5">
      <c r="A65" s="203"/>
      <c r="B65" s="82" t="s">
        <v>64</v>
      </c>
      <c r="C65" s="90" t="s">
        <v>45</v>
      </c>
      <c r="D65" s="51"/>
      <c r="E65" s="35">
        <v>1</v>
      </c>
      <c r="F65" s="46">
        <f t="shared" si="39"/>
        <v>0</v>
      </c>
      <c r="G65" s="51"/>
      <c r="H65" s="46">
        <f t="shared" ref="H65:H68" si="40">G65*E65</f>
        <v>0</v>
      </c>
      <c r="I65" s="51"/>
      <c r="J65" s="46">
        <f t="shared" ref="J65:J68" si="41">I65*E65</f>
        <v>0</v>
      </c>
      <c r="K65" s="51"/>
      <c r="L65" s="46">
        <f t="shared" ref="L65:L68" si="42">K65*E65</f>
        <v>0</v>
      </c>
      <c r="M65" s="51"/>
      <c r="N65" s="46">
        <f t="shared" ref="N65:N68" si="43">M65*E65</f>
        <v>0</v>
      </c>
      <c r="O65" s="256"/>
      <c r="P65" s="46">
        <f t="shared" ref="P65:P68" si="44">O65*E65</f>
        <v>0</v>
      </c>
      <c r="Q65" s="2"/>
    </row>
    <row r="66" spans="1:18" ht="33">
      <c r="A66" s="203"/>
      <c r="B66" s="82" t="s">
        <v>65</v>
      </c>
      <c r="C66" s="90" t="s">
        <v>46</v>
      </c>
      <c r="D66" s="51"/>
      <c r="E66" s="35">
        <v>1</v>
      </c>
      <c r="F66" s="46">
        <f t="shared" si="39"/>
        <v>0</v>
      </c>
      <c r="G66" s="51"/>
      <c r="H66" s="46">
        <f t="shared" si="40"/>
        <v>0</v>
      </c>
      <c r="I66" s="51"/>
      <c r="J66" s="46">
        <f t="shared" si="41"/>
        <v>0</v>
      </c>
      <c r="K66" s="51"/>
      <c r="L66" s="46">
        <f t="shared" si="42"/>
        <v>0</v>
      </c>
      <c r="M66" s="51"/>
      <c r="N66" s="46">
        <f t="shared" si="43"/>
        <v>0</v>
      </c>
      <c r="O66" s="256"/>
      <c r="P66" s="46">
        <f t="shared" si="44"/>
        <v>0</v>
      </c>
      <c r="Q66" s="2"/>
    </row>
    <row r="67" spans="1:18" ht="66">
      <c r="A67" s="203"/>
      <c r="B67" s="82" t="s">
        <v>66</v>
      </c>
      <c r="C67" s="90" t="s">
        <v>166</v>
      </c>
      <c r="D67" s="51"/>
      <c r="E67" s="35">
        <v>1</v>
      </c>
      <c r="F67" s="46">
        <f t="shared" si="39"/>
        <v>0</v>
      </c>
      <c r="G67" s="51"/>
      <c r="H67" s="46">
        <f t="shared" si="40"/>
        <v>0</v>
      </c>
      <c r="I67" s="51"/>
      <c r="J67" s="46">
        <f t="shared" si="41"/>
        <v>0</v>
      </c>
      <c r="K67" s="51"/>
      <c r="L67" s="46">
        <f t="shared" si="42"/>
        <v>0</v>
      </c>
      <c r="M67" s="51"/>
      <c r="N67" s="46">
        <f t="shared" si="43"/>
        <v>0</v>
      </c>
      <c r="O67" s="256"/>
      <c r="P67" s="46">
        <f t="shared" si="44"/>
        <v>0</v>
      </c>
      <c r="Q67" s="2"/>
    </row>
    <row r="68" spans="1:18" ht="33.75" thickBot="1">
      <c r="A68" s="203"/>
      <c r="B68" s="83" t="s">
        <v>67</v>
      </c>
      <c r="C68" s="90" t="s">
        <v>167</v>
      </c>
      <c r="D68" s="51"/>
      <c r="E68" s="35">
        <v>1</v>
      </c>
      <c r="F68" s="46">
        <f t="shared" si="39"/>
        <v>0</v>
      </c>
      <c r="G68" s="51"/>
      <c r="H68" s="46">
        <f t="shared" si="40"/>
        <v>0</v>
      </c>
      <c r="I68" s="51"/>
      <c r="J68" s="46">
        <f t="shared" si="41"/>
        <v>0</v>
      </c>
      <c r="K68" s="51"/>
      <c r="L68" s="46">
        <f t="shared" si="42"/>
        <v>0</v>
      </c>
      <c r="M68" s="51"/>
      <c r="N68" s="46">
        <f t="shared" si="43"/>
        <v>0</v>
      </c>
      <c r="O68" s="256"/>
      <c r="P68" s="46">
        <f t="shared" si="44"/>
        <v>0</v>
      </c>
      <c r="Q68" s="2"/>
    </row>
    <row r="69" spans="1:18" ht="20.25" thickBot="1">
      <c r="A69" s="204">
        <v>5</v>
      </c>
      <c r="B69" s="84">
        <v>14</v>
      </c>
      <c r="C69" s="98" t="s">
        <v>169</v>
      </c>
      <c r="D69" s="47"/>
      <c r="E69" s="41"/>
      <c r="F69" s="42"/>
      <c r="G69" s="43"/>
      <c r="H69" s="43"/>
      <c r="I69" s="43"/>
      <c r="J69" s="43"/>
      <c r="K69" s="43"/>
      <c r="L69" s="43"/>
      <c r="M69" s="43"/>
      <c r="N69" s="255"/>
      <c r="O69" s="255"/>
      <c r="P69" s="48"/>
      <c r="Q69" s="2"/>
    </row>
    <row r="70" spans="1:18" ht="33">
      <c r="A70" s="203"/>
      <c r="B70" s="82" t="s">
        <v>60</v>
      </c>
      <c r="C70" s="93" t="s">
        <v>83</v>
      </c>
      <c r="D70" s="51"/>
      <c r="E70" s="35">
        <v>0.05</v>
      </c>
      <c r="F70" s="46">
        <f>D70*E70</f>
        <v>0</v>
      </c>
      <c r="G70" s="51"/>
      <c r="H70" s="46">
        <f>G70*E70</f>
        <v>0</v>
      </c>
      <c r="I70" s="51"/>
      <c r="J70" s="46">
        <f>I70*E70</f>
        <v>0</v>
      </c>
      <c r="K70" s="51"/>
      <c r="L70" s="46">
        <f>K70*E70</f>
        <v>0</v>
      </c>
      <c r="M70" s="51"/>
      <c r="N70" s="46">
        <f>M70*E70</f>
        <v>0</v>
      </c>
      <c r="O70" s="256"/>
      <c r="P70" s="46">
        <f>O70*E70</f>
        <v>0</v>
      </c>
      <c r="Q70" s="2"/>
    </row>
    <row r="71" spans="1:18" ht="49.5">
      <c r="A71" s="203"/>
      <c r="B71" s="82" t="s">
        <v>61</v>
      </c>
      <c r="C71" s="93" t="s">
        <v>170</v>
      </c>
      <c r="D71" s="51"/>
      <c r="E71" s="35">
        <v>0.1</v>
      </c>
      <c r="F71" s="46">
        <f t="shared" ref="F71:F78" si="45">D71*E71</f>
        <v>0</v>
      </c>
      <c r="G71" s="51"/>
      <c r="H71" s="46">
        <f t="shared" ref="H71:H78" si="46">G71*E71</f>
        <v>0</v>
      </c>
      <c r="I71" s="51"/>
      <c r="J71" s="46">
        <f t="shared" ref="J71:J78" si="47">I71*E71</f>
        <v>0</v>
      </c>
      <c r="K71" s="51"/>
      <c r="L71" s="46">
        <f t="shared" ref="L71:L78" si="48">K71*E71</f>
        <v>0</v>
      </c>
      <c r="M71" s="51"/>
      <c r="N71" s="46">
        <f t="shared" ref="N71:N78" si="49">M71*E71</f>
        <v>0</v>
      </c>
      <c r="O71" s="256"/>
      <c r="P71" s="46">
        <f t="shared" ref="P71:P78" si="50">O71*E71</f>
        <v>0</v>
      </c>
      <c r="Q71" s="2"/>
    </row>
    <row r="72" spans="1:18" ht="49.5">
      <c r="A72" s="202"/>
      <c r="B72" s="81" t="s">
        <v>62</v>
      </c>
      <c r="C72" s="93" t="s">
        <v>31</v>
      </c>
      <c r="D72" s="51"/>
      <c r="E72" s="35">
        <v>0.3</v>
      </c>
      <c r="F72" s="46">
        <f t="shared" si="45"/>
        <v>0</v>
      </c>
      <c r="G72" s="51"/>
      <c r="H72" s="46">
        <f t="shared" si="46"/>
        <v>0</v>
      </c>
      <c r="I72" s="51"/>
      <c r="J72" s="46">
        <f t="shared" si="47"/>
        <v>0</v>
      </c>
      <c r="K72" s="51"/>
      <c r="L72" s="46">
        <f t="shared" si="48"/>
        <v>0</v>
      </c>
      <c r="M72" s="51"/>
      <c r="N72" s="46">
        <f t="shared" si="49"/>
        <v>0</v>
      </c>
      <c r="O72" s="256"/>
      <c r="P72" s="46">
        <f t="shared" si="50"/>
        <v>0</v>
      </c>
      <c r="Q72" s="2"/>
    </row>
    <row r="73" spans="1:18" ht="19.5">
      <c r="A73" s="203"/>
      <c r="B73" s="82" t="s">
        <v>63</v>
      </c>
      <c r="C73" s="93" t="s">
        <v>32</v>
      </c>
      <c r="D73" s="51"/>
      <c r="E73" s="36">
        <v>0.4</v>
      </c>
      <c r="F73" s="46">
        <f t="shared" si="45"/>
        <v>0</v>
      </c>
      <c r="G73" s="51"/>
      <c r="H73" s="46">
        <f t="shared" si="46"/>
        <v>0</v>
      </c>
      <c r="I73" s="51"/>
      <c r="J73" s="46">
        <f t="shared" si="47"/>
        <v>0</v>
      </c>
      <c r="K73" s="51"/>
      <c r="L73" s="46">
        <f t="shared" si="48"/>
        <v>0</v>
      </c>
      <c r="M73" s="51"/>
      <c r="N73" s="46">
        <f t="shared" si="49"/>
        <v>0</v>
      </c>
      <c r="O73" s="256"/>
      <c r="P73" s="46">
        <f t="shared" si="50"/>
        <v>0</v>
      </c>
      <c r="Q73" s="2"/>
    </row>
    <row r="74" spans="1:18" ht="49.5">
      <c r="A74" s="203"/>
      <c r="B74" s="82" t="s">
        <v>69</v>
      </c>
      <c r="C74" s="93" t="s">
        <v>33</v>
      </c>
      <c r="D74" s="51"/>
      <c r="E74" s="36">
        <v>0.4</v>
      </c>
      <c r="F74" s="46">
        <f t="shared" si="45"/>
        <v>0</v>
      </c>
      <c r="G74" s="51"/>
      <c r="H74" s="46">
        <f t="shared" si="46"/>
        <v>0</v>
      </c>
      <c r="I74" s="51"/>
      <c r="J74" s="46">
        <f t="shared" si="47"/>
        <v>0</v>
      </c>
      <c r="K74" s="51"/>
      <c r="L74" s="46">
        <f t="shared" si="48"/>
        <v>0</v>
      </c>
      <c r="M74" s="51"/>
      <c r="N74" s="46">
        <f t="shared" si="49"/>
        <v>0</v>
      </c>
      <c r="O74" s="256"/>
      <c r="P74" s="46">
        <f t="shared" si="50"/>
        <v>0</v>
      </c>
      <c r="Q74" s="2"/>
    </row>
    <row r="75" spans="1:18" ht="49.5">
      <c r="A75" s="203"/>
      <c r="B75" s="82" t="s">
        <v>65</v>
      </c>
      <c r="C75" s="93" t="s">
        <v>34</v>
      </c>
      <c r="D75" s="51"/>
      <c r="E75" s="36">
        <v>1</v>
      </c>
      <c r="F75" s="46">
        <f t="shared" si="45"/>
        <v>0</v>
      </c>
      <c r="G75" s="51"/>
      <c r="H75" s="46">
        <f t="shared" si="46"/>
        <v>0</v>
      </c>
      <c r="I75" s="51"/>
      <c r="J75" s="46">
        <f t="shared" si="47"/>
        <v>0</v>
      </c>
      <c r="K75" s="51"/>
      <c r="L75" s="46">
        <f t="shared" si="48"/>
        <v>0</v>
      </c>
      <c r="M75" s="51"/>
      <c r="N75" s="46">
        <f t="shared" si="49"/>
        <v>0</v>
      </c>
      <c r="O75" s="256"/>
      <c r="P75" s="46">
        <f t="shared" si="50"/>
        <v>0</v>
      </c>
      <c r="Q75" s="2"/>
    </row>
    <row r="76" spans="1:18" ht="49.5">
      <c r="A76" s="203"/>
      <c r="B76" s="82" t="s">
        <v>66</v>
      </c>
      <c r="C76" s="93" t="s">
        <v>95</v>
      </c>
      <c r="D76" s="51"/>
      <c r="E76" s="35">
        <v>1</v>
      </c>
      <c r="F76" s="46">
        <f t="shared" si="45"/>
        <v>0</v>
      </c>
      <c r="G76" s="51"/>
      <c r="H76" s="46">
        <f t="shared" si="46"/>
        <v>0</v>
      </c>
      <c r="I76" s="51"/>
      <c r="J76" s="46">
        <f t="shared" si="47"/>
        <v>0</v>
      </c>
      <c r="K76" s="51"/>
      <c r="L76" s="46">
        <f t="shared" si="48"/>
        <v>0</v>
      </c>
      <c r="M76" s="51"/>
      <c r="N76" s="46">
        <f t="shared" si="49"/>
        <v>0</v>
      </c>
      <c r="O76" s="256"/>
      <c r="P76" s="46">
        <f t="shared" si="50"/>
        <v>0</v>
      </c>
      <c r="Q76" s="2"/>
      <c r="R76" s="46"/>
    </row>
    <row r="77" spans="1:18" ht="33.75" thickBot="1">
      <c r="A77" s="203"/>
      <c r="B77" s="83" t="s">
        <v>67</v>
      </c>
      <c r="C77" s="93" t="s">
        <v>171</v>
      </c>
      <c r="D77" s="51"/>
      <c r="E77" s="35">
        <v>1</v>
      </c>
      <c r="F77" s="46">
        <f t="shared" si="45"/>
        <v>0</v>
      </c>
      <c r="G77" s="51"/>
      <c r="H77" s="46">
        <f t="shared" si="46"/>
        <v>0</v>
      </c>
      <c r="I77" s="51"/>
      <c r="J77" s="46">
        <f t="shared" si="47"/>
        <v>0</v>
      </c>
      <c r="K77" s="51"/>
      <c r="L77" s="46">
        <f t="shared" si="48"/>
        <v>0</v>
      </c>
      <c r="M77" s="51"/>
      <c r="N77" s="46">
        <f t="shared" si="49"/>
        <v>0</v>
      </c>
      <c r="O77" s="256"/>
      <c r="P77" s="46">
        <f t="shared" si="50"/>
        <v>0</v>
      </c>
      <c r="Q77" s="2"/>
    </row>
    <row r="78" spans="1:18" ht="83.25" thickBot="1">
      <c r="A78" s="205">
        <v>7</v>
      </c>
      <c r="B78" s="195">
        <v>15</v>
      </c>
      <c r="C78" s="98" t="s">
        <v>172</v>
      </c>
      <c r="D78" s="51"/>
      <c r="E78" s="35">
        <v>1</v>
      </c>
      <c r="F78" s="46">
        <f t="shared" si="45"/>
        <v>0</v>
      </c>
      <c r="G78" s="51"/>
      <c r="H78" s="46">
        <f t="shared" si="46"/>
        <v>0</v>
      </c>
      <c r="I78" s="51"/>
      <c r="J78" s="46">
        <f t="shared" si="47"/>
        <v>0</v>
      </c>
      <c r="K78" s="51"/>
      <c r="L78" s="46">
        <f t="shared" si="48"/>
        <v>0</v>
      </c>
      <c r="M78" s="51"/>
      <c r="N78" s="46">
        <f t="shared" si="49"/>
        <v>0</v>
      </c>
      <c r="O78" s="256"/>
      <c r="P78" s="46">
        <f t="shared" si="50"/>
        <v>0</v>
      </c>
      <c r="Q78" s="2"/>
    </row>
    <row r="79" spans="1:18" ht="20.25" thickBot="1">
      <c r="A79" s="204">
        <v>6</v>
      </c>
      <c r="B79" s="85">
        <v>15</v>
      </c>
      <c r="C79" s="98" t="s">
        <v>182</v>
      </c>
      <c r="D79" s="47"/>
      <c r="E79" s="45"/>
      <c r="F79" s="42"/>
      <c r="G79" s="43"/>
      <c r="H79" s="43"/>
      <c r="I79" s="43"/>
      <c r="J79" s="43"/>
      <c r="K79" s="43"/>
      <c r="L79" s="43"/>
      <c r="M79" s="43"/>
      <c r="N79" s="255"/>
      <c r="O79" s="255"/>
      <c r="P79" s="48"/>
      <c r="Q79" s="2"/>
    </row>
    <row r="80" spans="1:18" ht="19.5">
      <c r="A80" s="200"/>
      <c r="B80" s="86" t="s">
        <v>60</v>
      </c>
      <c r="C80" s="93" t="s">
        <v>108</v>
      </c>
      <c r="D80" s="51"/>
      <c r="E80" s="35">
        <v>0.05</v>
      </c>
      <c r="F80" s="46">
        <f t="shared" ref="F80:F85" si="51">D80*E80</f>
        <v>0</v>
      </c>
      <c r="G80" s="51"/>
      <c r="H80" s="46">
        <f>G80*E80</f>
        <v>0</v>
      </c>
      <c r="I80" s="51"/>
      <c r="J80" s="46">
        <f>I80*E80</f>
        <v>0</v>
      </c>
      <c r="K80" s="51"/>
      <c r="L80" s="46">
        <f>K80*E80</f>
        <v>0</v>
      </c>
      <c r="M80" s="51"/>
      <c r="N80" s="46">
        <f>M80*E80</f>
        <v>0</v>
      </c>
      <c r="O80" s="256"/>
      <c r="P80" s="46">
        <f>O80*E80</f>
        <v>0</v>
      </c>
      <c r="Q80" s="2"/>
    </row>
    <row r="81" spans="1:207" ht="49.5">
      <c r="A81" s="206"/>
      <c r="B81" s="87" t="s">
        <v>61</v>
      </c>
      <c r="C81" s="93" t="s">
        <v>200</v>
      </c>
      <c r="D81" s="51"/>
      <c r="E81" s="35">
        <v>0.05</v>
      </c>
      <c r="F81" s="46">
        <f t="shared" si="51"/>
        <v>0</v>
      </c>
      <c r="G81" s="51"/>
      <c r="H81" s="46">
        <f t="shared" ref="H81:H85" si="52">G81*E81</f>
        <v>0</v>
      </c>
      <c r="I81" s="51"/>
      <c r="J81" s="46">
        <f t="shared" ref="J81:J85" si="53">I81*E81</f>
        <v>0</v>
      </c>
      <c r="K81" s="51"/>
      <c r="L81" s="46">
        <f t="shared" ref="L81:L85" si="54">K81*E81</f>
        <v>0</v>
      </c>
      <c r="M81" s="51"/>
      <c r="N81" s="46">
        <f t="shared" ref="N81:N85" si="55">M81*E81</f>
        <v>0</v>
      </c>
      <c r="O81" s="256"/>
      <c r="P81" s="46">
        <f t="shared" ref="P81:P85" si="56">O81*E81</f>
        <v>0</v>
      </c>
      <c r="Q81" s="2"/>
    </row>
    <row r="82" spans="1:207" ht="33">
      <c r="A82" s="207"/>
      <c r="B82" s="88" t="s">
        <v>62</v>
      </c>
      <c r="C82" s="93" t="s">
        <v>201</v>
      </c>
      <c r="D82" s="51"/>
      <c r="E82" s="35">
        <v>0.05</v>
      </c>
      <c r="F82" s="46">
        <f t="shared" si="51"/>
        <v>0</v>
      </c>
      <c r="G82" s="51"/>
      <c r="H82" s="46">
        <f t="shared" si="52"/>
        <v>0</v>
      </c>
      <c r="I82" s="51"/>
      <c r="J82" s="46">
        <f t="shared" si="53"/>
        <v>0</v>
      </c>
      <c r="K82" s="51"/>
      <c r="L82" s="46">
        <f t="shared" si="54"/>
        <v>0</v>
      </c>
      <c r="M82" s="51"/>
      <c r="N82" s="46">
        <f t="shared" si="55"/>
        <v>0</v>
      </c>
      <c r="O82" s="256"/>
      <c r="P82" s="46">
        <f t="shared" si="56"/>
        <v>0</v>
      </c>
      <c r="Q82" s="2"/>
    </row>
    <row r="83" spans="1:207" ht="33">
      <c r="A83" s="207"/>
      <c r="B83" s="88" t="s">
        <v>63</v>
      </c>
      <c r="C83" s="93" t="s">
        <v>35</v>
      </c>
      <c r="D83" s="51"/>
      <c r="E83" s="35">
        <v>0.5</v>
      </c>
      <c r="F83" s="46">
        <f t="shared" si="51"/>
        <v>0</v>
      </c>
      <c r="G83" s="51"/>
      <c r="H83" s="46">
        <f t="shared" si="52"/>
        <v>0</v>
      </c>
      <c r="I83" s="51"/>
      <c r="J83" s="46">
        <f t="shared" si="53"/>
        <v>0</v>
      </c>
      <c r="K83" s="51"/>
      <c r="L83" s="46">
        <f t="shared" si="54"/>
        <v>0</v>
      </c>
      <c r="M83" s="51"/>
      <c r="N83" s="46">
        <f t="shared" si="55"/>
        <v>0</v>
      </c>
      <c r="O83" s="256"/>
      <c r="P83" s="46">
        <f t="shared" si="56"/>
        <v>0</v>
      </c>
      <c r="Q83" s="2"/>
    </row>
    <row r="84" spans="1:207" ht="19.5">
      <c r="A84" s="207"/>
      <c r="B84" s="88" t="s">
        <v>69</v>
      </c>
      <c r="C84" s="93" t="s">
        <v>173</v>
      </c>
      <c r="D84" s="51"/>
      <c r="E84" s="35">
        <v>0.05</v>
      </c>
      <c r="F84" s="46">
        <f t="shared" si="51"/>
        <v>0</v>
      </c>
      <c r="G84" s="51"/>
      <c r="H84" s="46">
        <f t="shared" si="52"/>
        <v>0</v>
      </c>
      <c r="I84" s="51"/>
      <c r="J84" s="46">
        <f t="shared" si="53"/>
        <v>0</v>
      </c>
      <c r="K84" s="51"/>
      <c r="L84" s="46">
        <f t="shared" si="54"/>
        <v>0</v>
      </c>
      <c r="M84" s="51"/>
      <c r="N84" s="46">
        <f t="shared" si="55"/>
        <v>0</v>
      </c>
      <c r="O84" s="256"/>
      <c r="P84" s="46">
        <f t="shared" si="56"/>
        <v>0</v>
      </c>
      <c r="Q84" s="2"/>
    </row>
    <row r="85" spans="1:207" ht="66.75" thickBot="1">
      <c r="A85" s="208"/>
      <c r="B85" s="89" t="s">
        <v>65</v>
      </c>
      <c r="C85" s="94" t="s">
        <v>174</v>
      </c>
      <c r="D85" s="132"/>
      <c r="E85" s="49">
        <v>1</v>
      </c>
      <c r="F85" s="46">
        <f t="shared" si="51"/>
        <v>0</v>
      </c>
      <c r="G85" s="132"/>
      <c r="H85" s="46">
        <f t="shared" si="52"/>
        <v>0</v>
      </c>
      <c r="I85" s="132"/>
      <c r="J85" s="46">
        <f t="shared" si="53"/>
        <v>0</v>
      </c>
      <c r="K85" s="132"/>
      <c r="L85" s="46">
        <f t="shared" si="54"/>
        <v>0</v>
      </c>
      <c r="M85" s="132"/>
      <c r="N85" s="46">
        <f t="shared" si="55"/>
        <v>0</v>
      </c>
      <c r="O85" s="260"/>
      <c r="P85" s="46">
        <f t="shared" si="56"/>
        <v>0</v>
      </c>
      <c r="Q85" s="2"/>
    </row>
    <row r="86" spans="1:207" ht="51" customHeight="1" thickBot="1">
      <c r="A86" s="340" t="s">
        <v>4</v>
      </c>
      <c r="B86" s="341"/>
      <c r="C86" s="342"/>
      <c r="D86" s="133">
        <f>SUM(D5:D85)</f>
        <v>0</v>
      </c>
      <c r="E86" s="133" t="s">
        <v>97</v>
      </c>
      <c r="F86" s="133">
        <f t="shared" ref="F86:M86" si="57">SUM(F5:F85)</f>
        <v>0</v>
      </c>
      <c r="G86" s="133">
        <f t="shared" si="57"/>
        <v>0</v>
      </c>
      <c r="H86" s="133">
        <f>SUM(H5:H85)</f>
        <v>0</v>
      </c>
      <c r="I86" s="133">
        <f t="shared" si="57"/>
        <v>0</v>
      </c>
      <c r="J86" s="133">
        <f>SUM(J5:J85)</f>
        <v>0</v>
      </c>
      <c r="K86" s="133">
        <f t="shared" si="57"/>
        <v>0</v>
      </c>
      <c r="L86" s="133">
        <f>SUM(L5:L85)</f>
        <v>0</v>
      </c>
      <c r="M86" s="261">
        <f t="shared" si="57"/>
        <v>0</v>
      </c>
      <c r="N86" s="133">
        <f>SUM(N5:N85)</f>
        <v>0</v>
      </c>
      <c r="O86" s="134">
        <f>SUM(O5:O85)</f>
        <v>0</v>
      </c>
      <c r="P86" s="133">
        <f>SUM(P5:P85)</f>
        <v>0</v>
      </c>
      <c r="Q86" s="2"/>
      <c r="BZ86" s="2"/>
      <c r="DH86" s="1"/>
      <c r="DI86" s="28"/>
      <c r="DJ86" s="28"/>
      <c r="DK86" s="28"/>
      <c r="DL86" s="28"/>
      <c r="DM86" s="28"/>
      <c r="DN86" s="28"/>
      <c r="DO86" s="28"/>
      <c r="DP86" s="28"/>
      <c r="DQ86" s="28"/>
      <c r="DR86" s="28"/>
      <c r="DS86" s="28"/>
      <c r="DT86" s="28"/>
      <c r="DU86" s="28"/>
      <c r="DV86" s="28"/>
      <c r="DW86" s="28"/>
      <c r="DX86" s="28"/>
      <c r="DY86" s="28"/>
      <c r="DZ86" s="28"/>
      <c r="EA86" s="28"/>
      <c r="EB86" s="28"/>
      <c r="EC86" s="28"/>
      <c r="ED86" s="28"/>
      <c r="EE86" s="28"/>
      <c r="EF86" s="28"/>
      <c r="EG86" s="28"/>
      <c r="EH86" s="28"/>
      <c r="EI86" s="28"/>
      <c r="EJ86" s="28"/>
      <c r="EK86" s="28"/>
      <c r="EL86" s="28"/>
      <c r="EM86" s="28"/>
      <c r="EN86" s="28"/>
      <c r="EO86" s="28"/>
      <c r="EP86" s="28"/>
      <c r="EQ86" s="28"/>
      <c r="ER86" s="28"/>
      <c r="ES86" s="28"/>
      <c r="ET86" s="28"/>
      <c r="EU86" s="28"/>
      <c r="EV86" s="28"/>
      <c r="EW86" s="28"/>
      <c r="EX86" s="28"/>
      <c r="EY86" s="28"/>
      <c r="EZ86" s="28"/>
      <c r="FA86" s="28"/>
      <c r="FB86" s="28"/>
      <c r="FC86" s="28"/>
      <c r="FD86" s="28"/>
      <c r="FE86" s="28"/>
      <c r="FF86" s="28"/>
      <c r="FG86" s="28"/>
      <c r="FH86" s="28"/>
      <c r="FI86" s="28"/>
      <c r="FJ86" s="28"/>
      <c r="FK86" s="28"/>
      <c r="FL86" s="28"/>
      <c r="FM86" s="28"/>
      <c r="FN86" s="28"/>
      <c r="FO86" s="28"/>
      <c r="FP86" s="28"/>
      <c r="FQ86" s="28"/>
      <c r="FR86" s="28"/>
      <c r="FS86" s="28"/>
      <c r="FT86" s="28"/>
      <c r="FU86" s="28"/>
      <c r="FV86" s="28"/>
      <c r="FW86" s="28"/>
      <c r="FX86" s="28"/>
      <c r="FY86" s="28"/>
      <c r="FZ86" s="28"/>
      <c r="GA86" s="28"/>
      <c r="GB86" s="28"/>
      <c r="GC86" s="28"/>
      <c r="GD86" s="28"/>
      <c r="GE86" s="28"/>
      <c r="GF86" s="28"/>
      <c r="GG86" s="28"/>
      <c r="GH86" s="28"/>
      <c r="GI86" s="28"/>
      <c r="GJ86" s="28"/>
      <c r="GK86" s="28"/>
      <c r="GL86" s="28"/>
      <c r="GM86" s="28"/>
      <c r="GN86" s="28"/>
      <c r="GO86" s="28"/>
      <c r="GP86" s="28"/>
      <c r="GQ86" s="28"/>
      <c r="GR86" s="28"/>
      <c r="GS86" s="28"/>
      <c r="GT86" s="28"/>
      <c r="GU86" s="28"/>
      <c r="GV86" s="28"/>
      <c r="GW86" s="28"/>
      <c r="GX86" s="28"/>
      <c r="GY86" s="2"/>
    </row>
    <row r="87" spans="1:207" ht="44.25" customHeight="1" thickBot="1">
      <c r="A87" s="4"/>
      <c r="B87" s="33"/>
      <c r="C87" s="276">
        <v>1</v>
      </c>
      <c r="D87" s="347" t="s">
        <v>84</v>
      </c>
      <c r="E87" s="348"/>
      <c r="F87" s="348"/>
      <c r="G87" s="348"/>
      <c r="H87" s="348"/>
      <c r="I87" s="349"/>
      <c r="J87" s="252"/>
      <c r="K87" s="34"/>
      <c r="L87" s="34"/>
      <c r="M87" s="4"/>
      <c r="N87" s="4"/>
      <c r="O87" s="4"/>
      <c r="P87" s="4"/>
    </row>
    <row r="88" spans="1:207" ht="101.25" customHeight="1" thickBot="1">
      <c r="C88" s="277">
        <v>2</v>
      </c>
      <c r="D88" s="337" t="s">
        <v>85</v>
      </c>
      <c r="E88" s="338"/>
      <c r="F88" s="338"/>
      <c r="G88" s="338"/>
      <c r="H88" s="338"/>
      <c r="I88" s="339"/>
      <c r="J88" s="252"/>
      <c r="K88" s="2"/>
      <c r="L88" s="2"/>
    </row>
    <row r="89" spans="1:207" ht="113.25" customHeight="1" thickBot="1">
      <c r="C89" s="277">
        <v>3</v>
      </c>
      <c r="D89" s="337" t="s">
        <v>158</v>
      </c>
      <c r="E89" s="338"/>
      <c r="F89" s="338"/>
      <c r="G89" s="338"/>
      <c r="H89" s="338"/>
      <c r="I89" s="339"/>
      <c r="J89" s="252"/>
      <c r="K89" s="2"/>
      <c r="L89" s="2"/>
    </row>
    <row r="90" spans="1:207" ht="134.25" customHeight="1" thickBot="1">
      <c r="C90" s="277">
        <v>4</v>
      </c>
      <c r="D90" s="337" t="s">
        <v>168</v>
      </c>
      <c r="E90" s="338"/>
      <c r="F90" s="338"/>
      <c r="G90" s="338"/>
      <c r="H90" s="338"/>
      <c r="I90" s="339"/>
      <c r="J90" s="252"/>
      <c r="K90" s="2"/>
      <c r="L90" s="2"/>
    </row>
    <row r="91" spans="1:207">
      <c r="D91" s="4"/>
      <c r="E91" s="4"/>
      <c r="F91" s="4"/>
      <c r="G91" s="4"/>
      <c r="H91" s="4"/>
      <c r="I91" s="4"/>
      <c r="J91" s="4"/>
    </row>
  </sheetData>
  <sheetProtection algorithmName="SHA-512" hashValue="kk/RyrrNNocHiSveWKa8Wd3/S8b9w03+Rq1ATaYB1S/bGEL/sTw6Ni/+zalPqzw74gHfhUQzyxG/cy0V1jq+OQ==" saltValue="h0D7MnMDQPxt//mWYYRMvg==" spinCount="100000" sheet="1" formatCells="0" formatColumns="0" formatRows="0" insertColumns="0" insertRows="0" insertHyperlinks="0" deleteColumns="0" deleteRows="0" sort="0" autoFilter="0" pivotTables="0"/>
  <mergeCells count="19">
    <mergeCell ref="D90:I90"/>
    <mergeCell ref="A86:C86"/>
    <mergeCell ref="B5:C5"/>
    <mergeCell ref="B12:C12"/>
    <mergeCell ref="B19:C19"/>
    <mergeCell ref="B26:C26"/>
    <mergeCell ref="D87:I87"/>
    <mergeCell ref="D88:I88"/>
    <mergeCell ref="D89:I89"/>
    <mergeCell ref="A33:A34"/>
    <mergeCell ref="O3:P3"/>
    <mergeCell ref="A3:A4"/>
    <mergeCell ref="C3:C4"/>
    <mergeCell ref="D3:F3"/>
    <mergeCell ref="B1:C1"/>
    <mergeCell ref="G3:H3"/>
    <mergeCell ref="I3:J3"/>
    <mergeCell ref="K3:L3"/>
    <mergeCell ref="M3:N3"/>
  </mergeCells>
  <pageMargins left="0.7" right="0.7" top="0.75" bottom="0.75" header="0.3" footer="0.3"/>
  <pageSetup paperSize="9" scale="34" fitToHeight="0" orientation="portrait" r:id="rId1"/>
  <rowBreaks count="2" manualBreakCount="2">
    <brk id="45" max="11" man="1"/>
    <brk id="86"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59999389629810485"/>
  </sheetPr>
  <dimension ref="A1:GY23"/>
  <sheetViews>
    <sheetView rightToLeft="1" zoomScale="98" zoomScaleNormal="98" zoomScaleSheetLayoutView="70" workbookViewId="0">
      <selection sqref="A1:C1"/>
    </sheetView>
  </sheetViews>
  <sheetFormatPr defaultRowHeight="15"/>
  <cols>
    <col min="1" max="1" width="19" style="3" customWidth="1"/>
    <col min="2" max="2" width="8" style="3" customWidth="1"/>
    <col min="3" max="3" width="54" style="32" customWidth="1"/>
    <col min="4" max="4" width="21" style="3" customWidth="1"/>
    <col min="5" max="5" width="13.7109375" style="3" customWidth="1"/>
    <col min="6" max="6" width="18.85546875" style="3" customWidth="1"/>
    <col min="7" max="7" width="16.42578125" style="3" customWidth="1"/>
    <col min="8" max="8" width="14.42578125" style="3" customWidth="1"/>
    <col min="9" max="9" width="16.5703125" style="3" customWidth="1"/>
    <col min="10" max="10" width="14.85546875" style="3" customWidth="1"/>
    <col min="11" max="11" width="15.85546875" style="3" customWidth="1"/>
    <col min="12" max="12" width="14.85546875" style="3" customWidth="1"/>
    <col min="13" max="15" width="16.140625" style="3" customWidth="1"/>
    <col min="16" max="16" width="14.42578125" style="3" customWidth="1"/>
    <col min="17" max="16384" width="9.140625" style="3"/>
  </cols>
  <sheetData>
    <row r="1" spans="1:17" ht="28.5">
      <c r="A1" s="351" t="s">
        <v>56</v>
      </c>
      <c r="B1" s="352"/>
      <c r="C1" s="353"/>
    </row>
    <row r="2" spans="1:17" ht="22.5" customHeight="1" thickBot="1">
      <c r="A2" s="5"/>
      <c r="B2" s="5"/>
      <c r="C2" s="31"/>
      <c r="D2" s="5"/>
      <c r="E2" s="5"/>
      <c r="F2" s="5"/>
      <c r="G2" s="5"/>
      <c r="H2" s="5"/>
      <c r="I2" s="5"/>
      <c r="J2" s="5"/>
      <c r="K2" s="5"/>
      <c r="L2" s="5"/>
      <c r="M2" s="5"/>
      <c r="N2" s="5"/>
      <c r="O2" s="5"/>
      <c r="P2" s="5"/>
    </row>
    <row r="3" spans="1:17" ht="20.25" customHeight="1" thickTop="1" thickBot="1">
      <c r="A3" s="365" t="s">
        <v>27</v>
      </c>
      <c r="B3" s="361" t="s">
        <v>15</v>
      </c>
      <c r="C3" s="362"/>
      <c r="D3" s="367" t="s">
        <v>210</v>
      </c>
      <c r="E3" s="368"/>
      <c r="F3" s="369"/>
      <c r="G3" s="354" t="s">
        <v>18</v>
      </c>
      <c r="H3" s="334"/>
      <c r="I3" s="333" t="s">
        <v>19</v>
      </c>
      <c r="J3" s="334"/>
      <c r="K3" s="335" t="s">
        <v>211</v>
      </c>
      <c r="L3" s="336"/>
      <c r="M3" s="322" t="s">
        <v>211</v>
      </c>
      <c r="N3" s="323"/>
      <c r="O3" s="322" t="s">
        <v>211</v>
      </c>
      <c r="P3" s="323"/>
      <c r="Q3" s="2"/>
    </row>
    <row r="4" spans="1:17" ht="33.75" customHeight="1" thickBot="1">
      <c r="A4" s="366"/>
      <c r="B4" s="363"/>
      <c r="C4" s="364"/>
      <c r="D4" s="267" t="s">
        <v>37</v>
      </c>
      <c r="E4" s="267" t="s">
        <v>190</v>
      </c>
      <c r="F4" s="267" t="s">
        <v>17</v>
      </c>
      <c r="G4" s="267" t="s">
        <v>206</v>
      </c>
      <c r="H4" s="263" t="s">
        <v>17</v>
      </c>
      <c r="I4" s="262" t="s">
        <v>206</v>
      </c>
      <c r="J4" s="263" t="s">
        <v>17</v>
      </c>
      <c r="K4" s="262" t="s">
        <v>206</v>
      </c>
      <c r="L4" s="263" t="s">
        <v>17</v>
      </c>
      <c r="M4" s="262" t="s">
        <v>206</v>
      </c>
      <c r="N4" s="263" t="s">
        <v>17</v>
      </c>
      <c r="O4" s="262" t="s">
        <v>206</v>
      </c>
      <c r="P4" s="263" t="s">
        <v>17</v>
      </c>
      <c r="Q4" s="2"/>
    </row>
    <row r="5" spans="1:17" ht="56.25" customHeight="1" thickTop="1" thickBot="1">
      <c r="A5" s="139" t="s">
        <v>98</v>
      </c>
      <c r="B5" s="209">
        <v>1</v>
      </c>
      <c r="C5" s="210" t="s">
        <v>183</v>
      </c>
      <c r="D5" s="52"/>
      <c r="E5" s="53"/>
      <c r="F5" s="54"/>
      <c r="G5" s="55"/>
      <c r="H5" s="55"/>
      <c r="I5" s="55"/>
      <c r="J5" s="55"/>
      <c r="K5" s="55"/>
      <c r="L5" s="55"/>
      <c r="M5" s="55"/>
      <c r="N5" s="253"/>
      <c r="O5" s="253"/>
      <c r="P5" s="136"/>
      <c r="Q5" s="2"/>
    </row>
    <row r="6" spans="1:17" ht="43.5" customHeight="1" thickTop="1">
      <c r="A6" s="140"/>
      <c r="B6" s="212" t="s">
        <v>60</v>
      </c>
      <c r="C6" s="213" t="s">
        <v>47</v>
      </c>
      <c r="D6" s="148"/>
      <c r="E6" s="35">
        <v>0</v>
      </c>
      <c r="F6" s="57">
        <f t="shared" ref="F6:F11" si="0">D6*E6</f>
        <v>0</v>
      </c>
      <c r="G6" s="148"/>
      <c r="H6" s="57">
        <f>G6*E6</f>
        <v>0</v>
      </c>
      <c r="I6" s="148"/>
      <c r="J6" s="57">
        <f>I6*E6</f>
        <v>0</v>
      </c>
      <c r="K6" s="148"/>
      <c r="L6" s="57">
        <f>K6*E6</f>
        <v>0</v>
      </c>
      <c r="M6" s="148"/>
      <c r="N6" s="57">
        <f>M6*E6</f>
        <v>0</v>
      </c>
      <c r="O6" s="264"/>
      <c r="P6" s="57">
        <f>O6*E6</f>
        <v>0</v>
      </c>
      <c r="Q6" s="2"/>
    </row>
    <row r="7" spans="1:17" ht="43.5" customHeight="1">
      <c r="A7" s="140"/>
      <c r="B7" s="214" t="s">
        <v>61</v>
      </c>
      <c r="C7" s="215" t="s">
        <v>48</v>
      </c>
      <c r="D7" s="148"/>
      <c r="E7" s="35">
        <v>0.15</v>
      </c>
      <c r="F7" s="57">
        <f t="shared" si="0"/>
        <v>0</v>
      </c>
      <c r="G7" s="148"/>
      <c r="H7" s="57">
        <f t="shared" ref="H7:H11" si="1">G7*E7</f>
        <v>0</v>
      </c>
      <c r="I7" s="148"/>
      <c r="J7" s="57">
        <f t="shared" ref="J7:J11" si="2">I7*E7</f>
        <v>0</v>
      </c>
      <c r="K7" s="148"/>
      <c r="L7" s="57">
        <f t="shared" ref="L7:L11" si="3">K7*E7</f>
        <v>0</v>
      </c>
      <c r="M7" s="148"/>
      <c r="N7" s="57">
        <f t="shared" ref="N7:N11" si="4">M7*E7</f>
        <v>0</v>
      </c>
      <c r="O7" s="264"/>
      <c r="P7" s="57">
        <f t="shared" ref="P7:P11" si="5">O7*E7</f>
        <v>0</v>
      </c>
      <c r="Q7" s="2"/>
    </row>
    <row r="8" spans="1:17" ht="39" customHeight="1">
      <c r="A8" s="140"/>
      <c r="B8" s="214" t="s">
        <v>63</v>
      </c>
      <c r="C8" s="215" t="s">
        <v>49</v>
      </c>
      <c r="D8" s="148"/>
      <c r="E8" s="35">
        <v>0.5</v>
      </c>
      <c r="F8" s="57">
        <f t="shared" si="0"/>
        <v>0</v>
      </c>
      <c r="G8" s="148"/>
      <c r="H8" s="57">
        <f t="shared" si="1"/>
        <v>0</v>
      </c>
      <c r="I8" s="148"/>
      <c r="J8" s="57">
        <f t="shared" si="2"/>
        <v>0</v>
      </c>
      <c r="K8" s="148"/>
      <c r="L8" s="57">
        <f t="shared" si="3"/>
        <v>0</v>
      </c>
      <c r="M8" s="148"/>
      <c r="N8" s="57">
        <f t="shared" si="4"/>
        <v>0</v>
      </c>
      <c r="O8" s="264"/>
      <c r="P8" s="57">
        <f t="shared" si="5"/>
        <v>0</v>
      </c>
      <c r="Q8" s="2"/>
    </row>
    <row r="9" spans="1:17" ht="46.5" customHeight="1">
      <c r="A9" s="140"/>
      <c r="B9" s="214" t="s">
        <v>69</v>
      </c>
      <c r="C9" s="215" t="s">
        <v>50</v>
      </c>
      <c r="D9" s="148"/>
      <c r="E9" s="35">
        <v>0.5</v>
      </c>
      <c r="F9" s="57">
        <f t="shared" si="0"/>
        <v>0</v>
      </c>
      <c r="G9" s="148"/>
      <c r="H9" s="57">
        <f t="shared" si="1"/>
        <v>0</v>
      </c>
      <c r="I9" s="148"/>
      <c r="J9" s="57">
        <f t="shared" si="2"/>
        <v>0</v>
      </c>
      <c r="K9" s="148"/>
      <c r="L9" s="57">
        <f t="shared" si="3"/>
        <v>0</v>
      </c>
      <c r="M9" s="148"/>
      <c r="N9" s="57">
        <f t="shared" si="4"/>
        <v>0</v>
      </c>
      <c r="O9" s="264"/>
      <c r="P9" s="57">
        <f t="shared" si="5"/>
        <v>0</v>
      </c>
      <c r="Q9" s="2"/>
    </row>
    <row r="10" spans="1:17" ht="45.75" customHeight="1">
      <c r="A10" s="140"/>
      <c r="B10" s="214" t="s">
        <v>65</v>
      </c>
      <c r="C10" s="215" t="s">
        <v>51</v>
      </c>
      <c r="D10" s="148"/>
      <c r="E10" s="35">
        <v>1</v>
      </c>
      <c r="F10" s="57">
        <f t="shared" si="0"/>
        <v>0</v>
      </c>
      <c r="G10" s="148"/>
      <c r="H10" s="57">
        <f t="shared" si="1"/>
        <v>0</v>
      </c>
      <c r="I10" s="148"/>
      <c r="J10" s="57">
        <f t="shared" si="2"/>
        <v>0</v>
      </c>
      <c r="K10" s="148"/>
      <c r="L10" s="57">
        <f t="shared" si="3"/>
        <v>0</v>
      </c>
      <c r="M10" s="148"/>
      <c r="N10" s="57">
        <f t="shared" si="4"/>
        <v>0</v>
      </c>
      <c r="O10" s="264"/>
      <c r="P10" s="57">
        <f t="shared" si="5"/>
        <v>0</v>
      </c>
      <c r="Q10" s="2"/>
    </row>
    <row r="11" spans="1:17" ht="57.75" customHeight="1" thickBot="1">
      <c r="A11" s="140" t="s">
        <v>184</v>
      </c>
      <c r="B11" s="214" t="s">
        <v>66</v>
      </c>
      <c r="C11" s="216" t="s">
        <v>99</v>
      </c>
      <c r="D11" s="148"/>
      <c r="E11" s="35">
        <v>0</v>
      </c>
      <c r="F11" s="57">
        <f t="shared" si="0"/>
        <v>0</v>
      </c>
      <c r="G11" s="148"/>
      <c r="H11" s="57">
        <f t="shared" si="1"/>
        <v>0</v>
      </c>
      <c r="I11" s="148"/>
      <c r="J11" s="57">
        <f t="shared" si="2"/>
        <v>0</v>
      </c>
      <c r="K11" s="148"/>
      <c r="L11" s="57">
        <f t="shared" si="3"/>
        <v>0</v>
      </c>
      <c r="M11" s="148"/>
      <c r="N11" s="57">
        <f t="shared" si="4"/>
        <v>0</v>
      </c>
      <c r="O11" s="264"/>
      <c r="P11" s="57">
        <f t="shared" si="5"/>
        <v>0</v>
      </c>
      <c r="Q11" s="2"/>
    </row>
    <row r="12" spans="1:17" ht="39" customHeight="1" thickTop="1" thickBot="1">
      <c r="A12" s="140" t="s">
        <v>100</v>
      </c>
      <c r="B12" s="217">
        <v>2</v>
      </c>
      <c r="C12" s="211" t="s">
        <v>103</v>
      </c>
      <c r="D12" s="58"/>
      <c r="E12" s="41"/>
      <c r="F12" s="58"/>
      <c r="G12" s="58"/>
      <c r="H12" s="58"/>
      <c r="I12" s="58"/>
      <c r="J12" s="58"/>
      <c r="K12" s="58"/>
      <c r="L12" s="58"/>
      <c r="M12" s="58"/>
      <c r="N12" s="265"/>
      <c r="O12" s="265"/>
      <c r="P12" s="137"/>
      <c r="Q12" s="2"/>
    </row>
    <row r="13" spans="1:17" ht="32.25" customHeight="1">
      <c r="A13" s="140" t="s">
        <v>185</v>
      </c>
      <c r="B13" s="218" t="s">
        <v>60</v>
      </c>
      <c r="C13" s="219" t="s">
        <v>52</v>
      </c>
      <c r="D13" s="148"/>
      <c r="E13" s="35">
        <v>0.5</v>
      </c>
      <c r="F13" s="57">
        <f>D13*E13</f>
        <v>0</v>
      </c>
      <c r="G13" s="148"/>
      <c r="H13" s="57">
        <f>G13*E13</f>
        <v>0</v>
      </c>
      <c r="I13" s="148"/>
      <c r="J13" s="57">
        <f>I13*E13</f>
        <v>0</v>
      </c>
      <c r="K13" s="148"/>
      <c r="L13" s="57">
        <f>K13*E13</f>
        <v>0</v>
      </c>
      <c r="M13" s="148"/>
      <c r="N13" s="57">
        <f>M13*E13</f>
        <v>0</v>
      </c>
      <c r="O13" s="264"/>
      <c r="P13" s="57">
        <f>O13*E13</f>
        <v>0</v>
      </c>
      <c r="Q13" s="2"/>
    </row>
    <row r="14" spans="1:17" ht="58.5" customHeight="1">
      <c r="A14" s="140" t="s">
        <v>187</v>
      </c>
      <c r="B14" s="214" t="s">
        <v>61</v>
      </c>
      <c r="C14" s="215" t="s">
        <v>186</v>
      </c>
      <c r="D14" s="148"/>
      <c r="E14" s="35">
        <v>0.5</v>
      </c>
      <c r="F14" s="57">
        <f>D14*E14</f>
        <v>0</v>
      </c>
      <c r="G14" s="148"/>
      <c r="H14" s="57">
        <f t="shared" ref="H14:H17" si="6">G14*E14</f>
        <v>0</v>
      </c>
      <c r="I14" s="148"/>
      <c r="J14" s="57">
        <f t="shared" ref="J14:J17" si="7">I14*E14</f>
        <v>0</v>
      </c>
      <c r="K14" s="148"/>
      <c r="L14" s="57">
        <f t="shared" ref="L14:L17" si="8">K14*E14</f>
        <v>0</v>
      </c>
      <c r="M14" s="148"/>
      <c r="N14" s="57">
        <f t="shared" ref="N14:N17" si="9">M14*E14</f>
        <v>0</v>
      </c>
      <c r="O14" s="264"/>
      <c r="P14" s="57">
        <f t="shared" ref="P14:P17" si="10">O14*E14</f>
        <v>0</v>
      </c>
      <c r="Q14" s="2"/>
    </row>
    <row r="15" spans="1:17" ht="57" customHeight="1">
      <c r="A15" s="140" t="s">
        <v>187</v>
      </c>
      <c r="B15" s="214" t="s">
        <v>62</v>
      </c>
      <c r="C15" s="215" t="s">
        <v>53</v>
      </c>
      <c r="D15" s="148"/>
      <c r="E15" s="35">
        <v>1</v>
      </c>
      <c r="F15" s="57">
        <f>D15*E15</f>
        <v>0</v>
      </c>
      <c r="G15" s="148"/>
      <c r="H15" s="57">
        <f t="shared" si="6"/>
        <v>0</v>
      </c>
      <c r="I15" s="148"/>
      <c r="J15" s="57">
        <f t="shared" si="7"/>
        <v>0</v>
      </c>
      <c r="K15" s="148"/>
      <c r="L15" s="57">
        <f t="shared" si="8"/>
        <v>0</v>
      </c>
      <c r="M15" s="148"/>
      <c r="N15" s="57">
        <f t="shared" si="9"/>
        <v>0</v>
      </c>
      <c r="O15" s="264"/>
      <c r="P15" s="57">
        <f t="shared" si="10"/>
        <v>0</v>
      </c>
      <c r="Q15" s="2"/>
    </row>
    <row r="16" spans="1:17" ht="42.75" customHeight="1">
      <c r="A16" s="140" t="s">
        <v>188</v>
      </c>
      <c r="B16" s="214" t="s">
        <v>63</v>
      </c>
      <c r="C16" s="215" t="s">
        <v>54</v>
      </c>
      <c r="D16" s="148"/>
      <c r="E16" s="35">
        <v>0</v>
      </c>
      <c r="F16" s="57">
        <f>D16*E16</f>
        <v>0</v>
      </c>
      <c r="G16" s="148"/>
      <c r="H16" s="57">
        <f t="shared" si="6"/>
        <v>0</v>
      </c>
      <c r="I16" s="148"/>
      <c r="J16" s="57">
        <f t="shared" si="7"/>
        <v>0</v>
      </c>
      <c r="K16" s="148"/>
      <c r="L16" s="57">
        <f t="shared" si="8"/>
        <v>0</v>
      </c>
      <c r="M16" s="148"/>
      <c r="N16" s="57">
        <f t="shared" si="9"/>
        <v>0</v>
      </c>
      <c r="O16" s="264"/>
      <c r="P16" s="57">
        <f t="shared" si="10"/>
        <v>0</v>
      </c>
      <c r="Q16" s="2"/>
    </row>
    <row r="17" spans="1:207" ht="101.25" customHeight="1" thickBot="1">
      <c r="A17" s="140"/>
      <c r="B17" s="220" t="s">
        <v>69</v>
      </c>
      <c r="C17" s="216" t="s">
        <v>189</v>
      </c>
      <c r="D17" s="148"/>
      <c r="E17" s="35">
        <v>1</v>
      </c>
      <c r="F17" s="57">
        <f>D17*E17</f>
        <v>0</v>
      </c>
      <c r="G17" s="148"/>
      <c r="H17" s="57">
        <f t="shared" si="6"/>
        <v>0</v>
      </c>
      <c r="I17" s="148"/>
      <c r="J17" s="57">
        <f t="shared" si="7"/>
        <v>0</v>
      </c>
      <c r="K17" s="148"/>
      <c r="L17" s="57">
        <f t="shared" si="8"/>
        <v>0</v>
      </c>
      <c r="M17" s="148"/>
      <c r="N17" s="57">
        <f t="shared" si="9"/>
        <v>0</v>
      </c>
      <c r="O17" s="264"/>
      <c r="P17" s="57">
        <f t="shared" si="10"/>
        <v>0</v>
      </c>
      <c r="Q17" s="2"/>
    </row>
    <row r="18" spans="1:207" ht="53.25" customHeight="1" thickTop="1" thickBot="1">
      <c r="A18" s="140" t="s">
        <v>102</v>
      </c>
      <c r="B18" s="209">
        <v>3</v>
      </c>
      <c r="C18" s="221" t="s">
        <v>101</v>
      </c>
      <c r="D18" s="58"/>
      <c r="E18" s="41"/>
      <c r="F18" s="58"/>
      <c r="G18" s="58"/>
      <c r="H18" s="58"/>
      <c r="I18" s="58"/>
      <c r="J18" s="58"/>
      <c r="K18" s="58"/>
      <c r="L18" s="58"/>
      <c r="M18" s="58"/>
      <c r="N18" s="265"/>
      <c r="O18" s="265"/>
      <c r="P18" s="137"/>
      <c r="Q18" s="2"/>
    </row>
    <row r="19" spans="1:207" ht="62.25" customHeight="1" thickTop="1">
      <c r="A19" s="222">
        <v>1</v>
      </c>
      <c r="B19" s="141" t="s">
        <v>60</v>
      </c>
      <c r="C19" s="142" t="s">
        <v>162</v>
      </c>
      <c r="D19" s="58"/>
      <c r="E19" s="41"/>
      <c r="F19" s="57">
        <f>'(6)'!E10</f>
        <v>0</v>
      </c>
      <c r="G19" s="148"/>
      <c r="H19" s="57">
        <f>'(6)'!G10</f>
        <v>0</v>
      </c>
      <c r="I19" s="148"/>
      <c r="J19" s="57">
        <f>'(6)'!I10</f>
        <v>0</v>
      </c>
      <c r="K19" s="148"/>
      <c r="L19" s="57">
        <f>'(6)'!K10</f>
        <v>0</v>
      </c>
      <c r="M19" s="148"/>
      <c r="N19" s="57">
        <f>'(6)'!M10</f>
        <v>0</v>
      </c>
      <c r="O19" s="264"/>
      <c r="P19" s="57">
        <f>'(6)'!O10</f>
        <v>0</v>
      </c>
      <c r="Q19" s="2"/>
    </row>
    <row r="20" spans="1:207" ht="33.75" thickBot="1">
      <c r="A20" s="223">
        <v>3</v>
      </c>
      <c r="B20" s="143" t="s">
        <v>61</v>
      </c>
      <c r="C20" s="144" t="s">
        <v>55</v>
      </c>
      <c r="D20" s="148"/>
      <c r="E20" s="35">
        <v>1</v>
      </c>
      <c r="F20" s="57">
        <f>D20*E20</f>
        <v>0</v>
      </c>
      <c r="G20" s="148"/>
      <c r="H20" s="57">
        <f>G20*E20</f>
        <v>0</v>
      </c>
      <c r="I20" s="148"/>
      <c r="J20" s="57">
        <f>I20*E20</f>
        <v>0</v>
      </c>
      <c r="K20" s="148"/>
      <c r="L20" s="57">
        <f>K20*E20</f>
        <v>0</v>
      </c>
      <c r="M20" s="148"/>
      <c r="N20" s="57">
        <f>M20*E20</f>
        <v>0</v>
      </c>
      <c r="O20" s="264"/>
      <c r="P20" s="57">
        <f>O20*E20</f>
        <v>0</v>
      </c>
      <c r="Q20" s="2"/>
    </row>
    <row r="21" spans="1:207" ht="51" customHeight="1" thickTop="1" thickBot="1">
      <c r="A21" s="358" t="s">
        <v>106</v>
      </c>
      <c r="B21" s="359"/>
      <c r="C21" s="360"/>
      <c r="D21" s="145">
        <f>SUM(D6:D20)</f>
        <v>0</v>
      </c>
      <c r="E21" s="145">
        <v>0</v>
      </c>
      <c r="F21" s="145">
        <f>SUM(F6:F20)</f>
        <v>0</v>
      </c>
      <c r="G21" s="145">
        <f t="shared" ref="G21:M21" si="11">SUM(G6:G20)</f>
        <v>0</v>
      </c>
      <c r="H21" s="145">
        <f>SUM(H6:H20)</f>
        <v>0</v>
      </c>
      <c r="I21" s="145">
        <f t="shared" si="11"/>
        <v>0</v>
      </c>
      <c r="J21" s="145">
        <f>SUM(J6:J20)</f>
        <v>0</v>
      </c>
      <c r="K21" s="145">
        <f t="shared" si="11"/>
        <v>0</v>
      </c>
      <c r="L21" s="145">
        <f>SUM(L6:L20)</f>
        <v>0</v>
      </c>
      <c r="M21" s="145">
        <f t="shared" si="11"/>
        <v>0</v>
      </c>
      <c r="N21" s="145">
        <f>SUM(N6:N20)</f>
        <v>0</v>
      </c>
      <c r="O21" s="146">
        <f>SUM(O6:O20)</f>
        <v>0</v>
      </c>
      <c r="P21" s="145">
        <f>SUM(P6:P20)</f>
        <v>0</v>
      </c>
      <c r="Q21" s="2"/>
      <c r="BZ21" s="2"/>
      <c r="DH21" s="1"/>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
    </row>
    <row r="22" spans="1:207" ht="51" customHeight="1" thickTop="1" thickBot="1">
      <c r="A22" s="355" t="s">
        <v>107</v>
      </c>
      <c r="B22" s="356"/>
      <c r="C22" s="357"/>
      <c r="D22" s="138"/>
      <c r="E22" s="138"/>
      <c r="F22" s="147">
        <f>MIN('(4)'!F21,0.75*'(3)'!F86)</f>
        <v>0</v>
      </c>
      <c r="G22" s="138"/>
      <c r="H22" s="147">
        <f>MIN('(4)'!H21,0.75*'(3)'!H86)</f>
        <v>0</v>
      </c>
      <c r="I22" s="138"/>
      <c r="J22" s="147">
        <f>MIN('(4)'!J21,0.75*'(3)'!J86)</f>
        <v>0</v>
      </c>
      <c r="K22" s="138"/>
      <c r="L22" s="147">
        <f>MIN('(4)'!L21,0.75*'(3)'!L86)</f>
        <v>0</v>
      </c>
      <c r="M22" s="138"/>
      <c r="N22" s="147">
        <f>MIN('(4)'!N21,0.75*'(3)'!N86)</f>
        <v>0</v>
      </c>
      <c r="O22" s="266"/>
      <c r="P22" s="147">
        <f>MIN('(4)'!P21,0.75*'(3)'!P86)</f>
        <v>0</v>
      </c>
      <c r="Q22" s="2"/>
      <c r="BZ22" s="2"/>
      <c r="DH22" s="1"/>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
    </row>
    <row r="23" spans="1:207" ht="15.75" thickTop="1">
      <c r="A23" s="4"/>
      <c r="B23" s="4"/>
      <c r="C23" s="135"/>
      <c r="D23" s="4"/>
      <c r="E23" s="4"/>
      <c r="F23" s="4"/>
      <c r="G23" s="4"/>
      <c r="H23" s="4"/>
      <c r="I23" s="4"/>
      <c r="J23" s="4"/>
      <c r="K23" s="4"/>
      <c r="L23" s="4"/>
      <c r="M23" s="4"/>
      <c r="N23" s="4"/>
      <c r="O23" s="4"/>
      <c r="P23" s="4"/>
    </row>
  </sheetData>
  <sheetProtection algorithmName="SHA-512" hashValue="oOQRizJI5ES5TIWeyKYwRahR2pfnNs/xl5tnQfctKe0t1eDAwScOP/MVfuJWNbUvcoYft+GjyI0OZZykR5UFDg==" saltValue="SAvW+Y6WxWeNibNId9zdcg==" spinCount="100000" sheet="1" formatCells="0" formatColumns="0" formatRows="0" insertColumns="0" insertRows="0" insertHyperlinks="0" deleteColumns="0" deleteRows="0" sort="0" autoFilter="0" pivotTables="0"/>
  <mergeCells count="11">
    <mergeCell ref="A22:C22"/>
    <mergeCell ref="A21:C21"/>
    <mergeCell ref="B3:C4"/>
    <mergeCell ref="A3:A4"/>
    <mergeCell ref="D3:F3"/>
    <mergeCell ref="A1:C1"/>
    <mergeCell ref="M3:N3"/>
    <mergeCell ref="O3:P3"/>
    <mergeCell ref="G3:H3"/>
    <mergeCell ref="I3:J3"/>
    <mergeCell ref="K3:L3"/>
  </mergeCells>
  <pageMargins left="0.7" right="0.7" top="0.75" bottom="0.75" header="0.3" footer="0.3"/>
  <pageSetup paperSize="9" scale="36" orientation="portrait" horizontalDpi="4294967295" verticalDpi="4294967295" r:id="rId1"/>
  <ignoredErrors>
    <ignoredError sqref="H6"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59999389629810485"/>
  </sheetPr>
  <dimension ref="A1:GL17"/>
  <sheetViews>
    <sheetView rightToLeft="1" zoomScale="80" zoomScaleNormal="80" zoomScaleSheetLayoutView="80" workbookViewId="0">
      <pane ySplit="4" topLeftCell="A5" activePane="bottomLeft" state="frozen"/>
      <selection pane="bottomLeft"/>
    </sheetView>
  </sheetViews>
  <sheetFormatPr defaultRowHeight="15"/>
  <cols>
    <col min="1" max="1" width="4.28515625" style="3" customWidth="1"/>
    <col min="2" max="2" width="87.140625" style="3" customWidth="1"/>
    <col min="3" max="3" width="27.7109375" style="3" customWidth="1"/>
    <col min="4" max="4" width="25.140625" style="3" bestFit="1" customWidth="1"/>
    <col min="5" max="5" width="16.42578125" style="3" customWidth="1"/>
    <col min="6" max="6" width="14.42578125" style="3" customWidth="1"/>
    <col min="7" max="7" width="16.5703125" style="3" customWidth="1"/>
    <col min="8" max="8" width="14.85546875" style="3" customWidth="1"/>
    <col min="9" max="9" width="15.85546875" style="3" customWidth="1"/>
    <col min="10" max="10" width="14.85546875" style="3" customWidth="1"/>
    <col min="11" max="13" width="16.140625" style="3" customWidth="1"/>
    <col min="14" max="14" width="14.42578125" style="3" customWidth="1"/>
    <col min="15" max="16384" width="9.140625" style="3"/>
  </cols>
  <sheetData>
    <row r="1" spans="1:194" s="4" customFormat="1" ht="15.75" thickBot="1">
      <c r="A1" s="17"/>
      <c r="B1" s="5"/>
      <c r="C1" s="5"/>
      <c r="D1" s="5"/>
      <c r="E1" s="3"/>
      <c r="F1" s="3"/>
      <c r="G1" s="3"/>
      <c r="H1" s="3"/>
      <c r="I1" s="3"/>
      <c r="J1" s="3"/>
      <c r="K1" s="3"/>
      <c r="L1" s="3"/>
      <c r="M1" s="3"/>
      <c r="N1" s="3"/>
    </row>
    <row r="2" spans="1:194" s="4" customFormat="1" ht="63.75" customHeight="1" thickTop="1" thickBot="1">
      <c r="A2" s="27"/>
      <c r="B2" s="370" t="s">
        <v>105</v>
      </c>
      <c r="C2" s="371"/>
      <c r="D2" s="372"/>
      <c r="E2" s="5"/>
      <c r="F2" s="282"/>
      <c r="G2" s="5"/>
      <c r="H2" s="5"/>
      <c r="I2" s="5"/>
      <c r="J2" s="5"/>
      <c r="K2" s="5"/>
      <c r="L2" s="5"/>
      <c r="M2" s="5"/>
      <c r="N2" s="5"/>
    </row>
    <row r="3" spans="1:194" ht="27" customHeight="1" thickTop="1" thickBot="1">
      <c r="B3" s="15"/>
      <c r="C3" s="333" t="s">
        <v>210</v>
      </c>
      <c r="D3" s="334"/>
      <c r="E3" s="354" t="s">
        <v>18</v>
      </c>
      <c r="F3" s="334"/>
      <c r="G3" s="333" t="s">
        <v>19</v>
      </c>
      <c r="H3" s="334"/>
      <c r="I3" s="335" t="s">
        <v>211</v>
      </c>
      <c r="J3" s="336"/>
      <c r="K3" s="322" t="s">
        <v>211</v>
      </c>
      <c r="L3" s="323"/>
      <c r="M3" s="322" t="s">
        <v>211</v>
      </c>
      <c r="N3" s="323"/>
    </row>
    <row r="4" spans="1:194" ht="46.5" thickTop="1" thickBot="1">
      <c r="A4" s="1"/>
      <c r="B4" s="149" t="s">
        <v>15</v>
      </c>
      <c r="C4" s="21" t="s">
        <v>195</v>
      </c>
      <c r="D4" s="283" t="s">
        <v>17</v>
      </c>
      <c r="E4" s="267" t="s">
        <v>206</v>
      </c>
      <c r="F4" s="263" t="s">
        <v>17</v>
      </c>
      <c r="G4" s="262" t="s">
        <v>206</v>
      </c>
      <c r="H4" s="263" t="s">
        <v>17</v>
      </c>
      <c r="I4" s="262" t="s">
        <v>206</v>
      </c>
      <c r="J4" s="263" t="s">
        <v>17</v>
      </c>
      <c r="K4" s="262" t="s">
        <v>206</v>
      </c>
      <c r="L4" s="263" t="s">
        <v>17</v>
      </c>
      <c r="M4" s="262" t="s">
        <v>206</v>
      </c>
      <c r="N4" s="263" t="s">
        <v>17</v>
      </c>
    </row>
    <row r="5" spans="1:194" ht="38.25" customHeight="1" thickBot="1">
      <c r="A5" s="1"/>
      <c r="B5" s="375" t="s">
        <v>191</v>
      </c>
      <c r="C5" s="376"/>
      <c r="D5" s="376"/>
      <c r="E5" s="376"/>
      <c r="F5" s="376"/>
      <c r="G5" s="376"/>
      <c r="H5" s="376"/>
      <c r="I5" s="376"/>
      <c r="J5" s="376"/>
      <c r="K5" s="376"/>
      <c r="L5" s="376"/>
      <c r="M5" s="376"/>
      <c r="N5" s="377"/>
    </row>
    <row r="6" spans="1:194" ht="38.25" thickBot="1">
      <c r="A6" s="1"/>
      <c r="B6" s="151" t="s">
        <v>71</v>
      </c>
      <c r="C6" s="175"/>
      <c r="D6" s="152">
        <f>MAX(('(2)'!E23+'(2)'!E29-D7)-2/3*'(2)'!E15,0)</f>
        <v>0</v>
      </c>
      <c r="E6" s="175"/>
      <c r="F6" s="152">
        <f>MAX(('(2)'!G23+'(2)'!G29-F7)-2/3*'(2)'!G15,0)</f>
        <v>0</v>
      </c>
      <c r="G6" s="175"/>
      <c r="H6" s="152">
        <f>MAX(('(2)'!I23+'(2)'!I29-H7)-2/3*'(2)'!I15,0)</f>
        <v>0</v>
      </c>
      <c r="I6" s="175"/>
      <c r="J6" s="152">
        <f>MAX(('(2)'!K23+'(2)'!K29-J7)-2/3*'(2)'!K15,0)</f>
        <v>0</v>
      </c>
      <c r="K6" s="175"/>
      <c r="L6" s="152">
        <f>MAX(('(2)'!M23+'(2)'!M29-L7)-2/3*'(2)'!M15,0)</f>
        <v>0</v>
      </c>
      <c r="M6" s="175"/>
      <c r="N6" s="152">
        <f>MAX(('(2)'!O23+'(2)'!O29-N7)-2/3*'(2)'!O15,0)</f>
        <v>0</v>
      </c>
    </row>
    <row r="7" spans="1:194" ht="38.25" thickBot="1">
      <c r="A7" s="1"/>
      <c r="B7" s="151" t="s">
        <v>72</v>
      </c>
      <c r="C7" s="175"/>
      <c r="D7" s="152">
        <f>MAX('(2)'!E29-15/85*('(2)'!E15+'(2)'!E23),'(2)'!E29-15/60*'(2)'!E15,0)</f>
        <v>0</v>
      </c>
      <c r="E7" s="175"/>
      <c r="F7" s="152">
        <f>MAX('(2)'!G29-15/85*('(2)'!G15+'(2)'!G23),'(2)'!G29-15/60*'(2)'!G15,0)</f>
        <v>0</v>
      </c>
      <c r="G7" s="175"/>
      <c r="H7" s="152">
        <f>MAX('(2)'!I29-15/85*('(2)'!I15+'(2)'!I23),'(2)'!I29-15/60*'(2)'!I15,0)</f>
        <v>0</v>
      </c>
      <c r="I7" s="175"/>
      <c r="J7" s="152">
        <f>MAX('(2)'!K29-15/85*('(2)'!K15+'(2)'!K23),'(2)'!K29-15/60*'(2)'!K15,0)</f>
        <v>0</v>
      </c>
      <c r="K7" s="175"/>
      <c r="L7" s="152">
        <f>MAX('(2)'!M29-15/85*('(2)'!M15+'(2)'!M23),'(2)'!M29-15/60*'(2)'!M15,0)</f>
        <v>0</v>
      </c>
      <c r="M7" s="175"/>
      <c r="N7" s="152">
        <f>MAX('(2)'!O29-15/85*('(2)'!O15+'(2)'!O23),'(2)'!O29-15/60*'(2)'!O15,0)</f>
        <v>0</v>
      </c>
    </row>
    <row r="8" spans="1:194" ht="19.5">
      <c r="A8" s="154"/>
      <c r="B8" s="268" t="s">
        <v>73</v>
      </c>
      <c r="C8" s="173"/>
      <c r="D8" s="150">
        <f>D6+D7</f>
        <v>0</v>
      </c>
      <c r="E8" s="173"/>
      <c r="F8" s="150">
        <f>F6+F7</f>
        <v>0</v>
      </c>
      <c r="G8" s="173"/>
      <c r="H8" s="150">
        <f>H6+H7</f>
        <v>0</v>
      </c>
      <c r="I8" s="173"/>
      <c r="J8" s="150">
        <f>J6+J7</f>
        <v>0</v>
      </c>
      <c r="K8" s="173"/>
      <c r="L8" s="150">
        <f>L6+L7</f>
        <v>0</v>
      </c>
      <c r="M8" s="173"/>
      <c r="N8" s="150">
        <f>N6+N7</f>
        <v>0</v>
      </c>
    </row>
    <row r="9" spans="1:194" ht="32.25" customHeight="1" thickBot="1">
      <c r="A9" s="1"/>
      <c r="B9" s="375" t="s">
        <v>192</v>
      </c>
      <c r="C9" s="376"/>
      <c r="D9" s="376"/>
      <c r="E9" s="376"/>
      <c r="F9" s="376"/>
      <c r="G9" s="376"/>
      <c r="H9" s="376"/>
      <c r="I9" s="376"/>
      <c r="J9" s="376"/>
      <c r="K9" s="376"/>
      <c r="L9" s="376"/>
      <c r="M9" s="376"/>
      <c r="N9" s="377"/>
    </row>
    <row r="10" spans="1:194" ht="38.25" thickBot="1">
      <c r="A10" s="1"/>
      <c r="B10" s="151" t="s">
        <v>71</v>
      </c>
      <c r="C10" s="175"/>
      <c r="D10" s="238">
        <f>MAX((D15+D14-D11)-2/3*D13,0)</f>
        <v>0</v>
      </c>
      <c r="E10" s="175"/>
      <c r="F10" s="238">
        <f>MAX((F15+F14-F11)-2/3*F13,0)</f>
        <v>0</v>
      </c>
      <c r="G10" s="175"/>
      <c r="H10" s="238">
        <f>MAX((H15+H14-H11)-2/3*H13,0)</f>
        <v>0</v>
      </c>
      <c r="I10" s="175"/>
      <c r="J10" s="238">
        <f>MAX((J15+J14-J11)-2/3*J13,0)</f>
        <v>0</v>
      </c>
      <c r="K10" s="175"/>
      <c r="L10" s="238">
        <f>MAX((L15+L14-L11)-2/3*L13,0)</f>
        <v>0</v>
      </c>
      <c r="M10" s="175"/>
      <c r="N10" s="238">
        <f>MAX((N15+N14-N11)-2/3*N13,0)</f>
        <v>0</v>
      </c>
    </row>
    <row r="11" spans="1:194" ht="73.5" customHeight="1" thickBot="1">
      <c r="A11" s="1"/>
      <c r="B11" s="151" t="s">
        <v>72</v>
      </c>
      <c r="C11" s="175"/>
      <c r="D11" s="239">
        <f>MAX(D15-15/85*(D13+D14),D15-(15/60)*D13,0)</f>
        <v>0</v>
      </c>
      <c r="E11" s="58"/>
      <c r="F11" s="239">
        <f>MAX(F15-15/85*(F13+F14),F15-(15/60)*F13,0)</f>
        <v>0</v>
      </c>
      <c r="G11" s="58"/>
      <c r="H11" s="239">
        <f>MAX(H15-15/85*(H13+H14),H15-(15/60)*H13,0)</f>
        <v>0</v>
      </c>
      <c r="I11" s="58"/>
      <c r="J11" s="239">
        <f>MAX(J15-15/85*(J13+J14),J15-(15/60)*J13,0)</f>
        <v>0</v>
      </c>
      <c r="K11" s="58"/>
      <c r="L11" s="239">
        <f>MAX(L15-15/85*(L13+L14),L15-(15/60)*L13,0)</f>
        <v>0</v>
      </c>
      <c r="M11" s="265"/>
      <c r="N11" s="239">
        <f>MAX(N15-15/85*(N13+N14),N15-(15/60)*N13,0)</f>
        <v>0</v>
      </c>
    </row>
    <row r="12" spans="1:194" ht="28.5" customHeight="1" thickBot="1">
      <c r="A12" s="154"/>
      <c r="B12" s="153" t="s">
        <v>73</v>
      </c>
      <c r="C12" s="174"/>
      <c r="D12" s="240">
        <f>D10+D11</f>
        <v>0</v>
      </c>
      <c r="E12" s="148"/>
      <c r="F12" s="240">
        <f>F10+F11</f>
        <v>0</v>
      </c>
      <c r="G12" s="148"/>
      <c r="H12" s="240">
        <f>H10+H11</f>
        <v>0</v>
      </c>
      <c r="I12" s="148"/>
      <c r="J12" s="240">
        <f>J10+J11</f>
        <v>0</v>
      </c>
      <c r="K12" s="148"/>
      <c r="L12" s="240">
        <f>L10+L11</f>
        <v>0</v>
      </c>
      <c r="M12" s="264"/>
      <c r="N12" s="240">
        <f>N10+N11</f>
        <v>0</v>
      </c>
    </row>
    <row r="13" spans="1:194" ht="75.75" thickBot="1">
      <c r="A13" s="1"/>
      <c r="B13" s="249" t="s">
        <v>202</v>
      </c>
      <c r="C13" s="246"/>
      <c r="D13" s="239">
        <f>C13</f>
        <v>0</v>
      </c>
      <c r="E13" s="148"/>
      <c r="F13" s="239">
        <f>E13</f>
        <v>0</v>
      </c>
      <c r="G13" s="148"/>
      <c r="H13" s="239">
        <f>G13</f>
        <v>0</v>
      </c>
      <c r="I13" s="148"/>
      <c r="J13" s="239">
        <f>I13</f>
        <v>0</v>
      </c>
      <c r="K13" s="148"/>
      <c r="L13" s="239">
        <f>K13</f>
        <v>0</v>
      </c>
      <c r="M13" s="264"/>
      <c r="N13" s="239">
        <f>M13</f>
        <v>0</v>
      </c>
    </row>
    <row r="14" spans="1:194" ht="57" thickBot="1">
      <c r="A14" s="1"/>
      <c r="B14" s="151" t="s">
        <v>203</v>
      </c>
      <c r="C14" s="247"/>
      <c r="D14" s="239">
        <f>0.85*C14</f>
        <v>0</v>
      </c>
      <c r="E14" s="148"/>
      <c r="F14" s="239">
        <f>0.85*E14</f>
        <v>0</v>
      </c>
      <c r="G14" s="148"/>
      <c r="H14" s="239">
        <f>0.85*G14</f>
        <v>0</v>
      </c>
      <c r="I14" s="148"/>
      <c r="J14" s="239">
        <f>0.85*I14</f>
        <v>0</v>
      </c>
      <c r="K14" s="148"/>
      <c r="L14" s="239">
        <f>0.85*K14</f>
        <v>0</v>
      </c>
      <c r="M14" s="264"/>
      <c r="N14" s="239">
        <f>0.85*M14</f>
        <v>0</v>
      </c>
    </row>
    <row r="15" spans="1:194" ht="75.75" thickBot="1">
      <c r="A15" s="1"/>
      <c r="B15" s="155" t="s">
        <v>204</v>
      </c>
      <c r="C15" s="247"/>
      <c r="D15" s="241">
        <f>0.5*C15</f>
        <v>0</v>
      </c>
      <c r="E15" s="148"/>
      <c r="F15" s="239">
        <f>0.5*E15</f>
        <v>0</v>
      </c>
      <c r="G15" s="148"/>
      <c r="H15" s="239">
        <f>0.5*G15</f>
        <v>0</v>
      </c>
      <c r="I15" s="148"/>
      <c r="J15" s="239">
        <f>0.5*I15</f>
        <v>0</v>
      </c>
      <c r="K15" s="148"/>
      <c r="L15" s="239">
        <f>0.5*K15</f>
        <v>0</v>
      </c>
      <c r="M15" s="264"/>
      <c r="N15" s="239">
        <f>0.5*M15</f>
        <v>0</v>
      </c>
    </row>
    <row r="16" spans="1:194" ht="137.25" customHeight="1" thickTop="1" thickBot="1">
      <c r="A16" s="1"/>
      <c r="B16" s="373" t="s">
        <v>193</v>
      </c>
      <c r="C16" s="374"/>
      <c r="D16" s="242">
        <f>MAX(D8,D12)</f>
        <v>0</v>
      </c>
      <c r="E16" s="148"/>
      <c r="F16" s="242">
        <f>MAX(F8,F12)</f>
        <v>0</v>
      </c>
      <c r="G16" s="148"/>
      <c r="H16" s="242">
        <f>MAX(H8,H12)</f>
        <v>0</v>
      </c>
      <c r="I16" s="148"/>
      <c r="J16" s="242">
        <f>MAX(J8,J12)</f>
        <v>0</v>
      </c>
      <c r="K16" s="148"/>
      <c r="L16" s="242">
        <f>MAX(L8,L12)</f>
        <v>0</v>
      </c>
      <c r="M16" s="264"/>
      <c r="N16" s="242">
        <f>MAX(N8,N12)</f>
        <v>0</v>
      </c>
      <c r="BM16" s="2"/>
      <c r="CU16" s="1"/>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
    </row>
    <row r="17" spans="2:4" ht="15.75" thickTop="1">
      <c r="B17" s="4"/>
      <c r="C17" s="4"/>
      <c r="D17" s="4"/>
    </row>
  </sheetData>
  <sheetProtection algorithmName="SHA-512" hashValue="E/SfH8AFHKfWwVd5/+g93VZ1W2iD3YtwtnYCAbCMOax+UYZhq1sjtIXGmhgO6xysP+SzRl+X/FFV51r45dSoAQ==" saltValue="0t4bBIppcALsiuQgxzdrTg==" spinCount="100000" sheet="1" formatCells="0" formatColumns="0" formatRows="0" insertColumns="0" insertRows="0" insertHyperlinks="0" deleteColumns="0" deleteRows="0" sort="0" autoFilter="0" pivotTables="0"/>
  <mergeCells count="10">
    <mergeCell ref="B2:D2"/>
    <mergeCell ref="B16:C16"/>
    <mergeCell ref="E3:F3"/>
    <mergeCell ref="B9:N9"/>
    <mergeCell ref="G3:H3"/>
    <mergeCell ref="I3:J3"/>
    <mergeCell ref="K3:L3"/>
    <mergeCell ref="M3:N3"/>
    <mergeCell ref="B5:N5"/>
    <mergeCell ref="C3:D3"/>
  </mergeCells>
  <pageMargins left="0.7" right="0.7" top="0.75" bottom="0.75" header="0.3" footer="0.3"/>
  <pageSetup paperSize="9" scale="52"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59999389629810485"/>
  </sheetPr>
  <dimension ref="A1:O11"/>
  <sheetViews>
    <sheetView rightToLeft="1" zoomScaleNormal="100" workbookViewId="0"/>
  </sheetViews>
  <sheetFormatPr defaultRowHeight="15"/>
  <cols>
    <col min="1" max="1" width="6.42578125" style="3" customWidth="1"/>
    <col min="2" max="2" width="39" style="3" customWidth="1"/>
    <col min="3" max="3" width="22.140625" style="3" customWidth="1"/>
    <col min="4" max="4" width="18.42578125" style="3" customWidth="1"/>
    <col min="5" max="5" width="19.7109375" style="3" customWidth="1"/>
    <col min="6" max="6" width="16.42578125" style="3" customWidth="1"/>
    <col min="7" max="7" width="14.42578125" style="3" customWidth="1"/>
    <col min="8" max="8" width="16.5703125" style="3" customWidth="1"/>
    <col min="9" max="9" width="14.85546875" style="3" customWidth="1"/>
    <col min="10" max="10" width="15.85546875" style="3" customWidth="1"/>
    <col min="11" max="11" width="14.85546875" style="3" customWidth="1"/>
    <col min="12" max="14" width="16.140625" style="3" customWidth="1"/>
    <col min="15" max="15" width="14.42578125" style="3" customWidth="1"/>
    <col min="16" max="16384" width="9.140625" style="3"/>
  </cols>
  <sheetData>
    <row r="1" spans="1:15" ht="15.75" thickBot="1">
      <c r="B1" s="5"/>
      <c r="C1" s="5"/>
      <c r="D1" s="5"/>
      <c r="E1" s="5"/>
    </row>
    <row r="2" spans="1:15" ht="29.25" customHeight="1" thickTop="1" thickBot="1">
      <c r="A2" s="1"/>
      <c r="B2" s="381" t="s">
        <v>194</v>
      </c>
      <c r="C2" s="382"/>
      <c r="D2" s="382"/>
      <c r="E2" s="383"/>
      <c r="F2" s="2"/>
    </row>
    <row r="3" spans="1:15" ht="24.75" customHeight="1" thickTop="1" thickBot="1">
      <c r="A3" s="5"/>
      <c r="B3" s="17"/>
      <c r="C3" s="17"/>
      <c r="D3" s="17"/>
      <c r="E3" s="17"/>
    </row>
    <row r="4" spans="1:15" ht="16.5" customHeight="1" thickTop="1" thickBot="1">
      <c r="A4" s="15"/>
      <c r="B4" s="384" t="s">
        <v>57</v>
      </c>
      <c r="C4" s="388" t="s">
        <v>210</v>
      </c>
      <c r="D4" s="389"/>
      <c r="E4" s="390"/>
      <c r="F4" s="354" t="s">
        <v>18</v>
      </c>
      <c r="G4" s="334"/>
      <c r="H4" s="333" t="s">
        <v>19</v>
      </c>
      <c r="I4" s="334"/>
      <c r="J4" s="386" t="s">
        <v>211</v>
      </c>
      <c r="K4" s="387"/>
      <c r="L4" s="322" t="s">
        <v>211</v>
      </c>
      <c r="M4" s="323"/>
      <c r="N4" s="322" t="s">
        <v>211</v>
      </c>
      <c r="O4" s="323"/>
    </row>
    <row r="5" spans="1:15" ht="48.75" customHeight="1" thickBot="1">
      <c r="A5" s="15"/>
      <c r="B5" s="385"/>
      <c r="C5" s="284" t="s">
        <v>37</v>
      </c>
      <c r="D5" s="284" t="s">
        <v>16</v>
      </c>
      <c r="E5" s="284" t="s">
        <v>17</v>
      </c>
      <c r="F5" s="267" t="s">
        <v>206</v>
      </c>
      <c r="G5" s="263" t="s">
        <v>17</v>
      </c>
      <c r="H5" s="262" t="s">
        <v>206</v>
      </c>
      <c r="I5" s="263" t="s">
        <v>17</v>
      </c>
      <c r="J5" s="262" t="s">
        <v>206</v>
      </c>
      <c r="K5" s="263" t="s">
        <v>17</v>
      </c>
      <c r="L5" s="262" t="s">
        <v>206</v>
      </c>
      <c r="M5" s="263" t="s">
        <v>17</v>
      </c>
      <c r="N5" s="262" t="s">
        <v>206</v>
      </c>
      <c r="O5" s="263" t="s">
        <v>17</v>
      </c>
    </row>
    <row r="6" spans="1:15" ht="30" customHeight="1" thickBot="1">
      <c r="A6" s="15"/>
      <c r="B6" s="378"/>
      <c r="C6" s="379"/>
      <c r="D6" s="379"/>
      <c r="E6" s="379"/>
      <c r="F6" s="379"/>
      <c r="G6" s="379"/>
      <c r="H6" s="379"/>
      <c r="I6" s="379"/>
      <c r="J6" s="379"/>
      <c r="K6" s="379"/>
      <c r="L6" s="379"/>
      <c r="M6" s="379"/>
      <c r="N6" s="379"/>
      <c r="O6" s="380"/>
    </row>
    <row r="7" spans="1:15" ht="42.75" customHeight="1" thickTop="1" thickBot="1">
      <c r="A7" s="15"/>
      <c r="B7" s="226" t="s">
        <v>74</v>
      </c>
      <c r="C7" s="227"/>
      <c r="D7" s="228"/>
      <c r="E7" s="229"/>
      <c r="F7" s="229"/>
      <c r="G7" s="229"/>
      <c r="H7" s="229"/>
      <c r="I7" s="229"/>
      <c r="J7" s="229"/>
      <c r="K7" s="229"/>
      <c r="L7" s="229"/>
      <c r="M7" s="229"/>
      <c r="N7" s="229"/>
      <c r="O7" s="229"/>
    </row>
    <row r="8" spans="1:15" ht="50.25" customHeight="1" thickTop="1" thickBot="1">
      <c r="A8" s="15"/>
      <c r="B8" s="158" t="s">
        <v>75</v>
      </c>
      <c r="C8" s="162"/>
      <c r="D8" s="160"/>
      <c r="E8" s="161"/>
      <c r="F8" s="229"/>
      <c r="G8" s="229"/>
      <c r="H8" s="229"/>
      <c r="I8" s="229"/>
      <c r="J8" s="229"/>
      <c r="K8" s="229"/>
      <c r="L8" s="229"/>
      <c r="M8" s="229"/>
      <c r="N8" s="229"/>
      <c r="O8" s="229"/>
    </row>
    <row r="9" spans="1:15" ht="69.75" customHeight="1" thickTop="1" thickBot="1">
      <c r="A9" s="15"/>
      <c r="B9" s="156" t="s">
        <v>76</v>
      </c>
      <c r="C9" s="163"/>
      <c r="D9" s="99">
        <v>1</v>
      </c>
      <c r="E9" s="157">
        <f>C9*D9</f>
        <v>0</v>
      </c>
      <c r="F9" s="163"/>
      <c r="G9" s="157">
        <f>F9*D9</f>
        <v>0</v>
      </c>
      <c r="H9" s="163"/>
      <c r="I9" s="157">
        <f>H9*D9</f>
        <v>0</v>
      </c>
      <c r="J9" s="163"/>
      <c r="K9" s="157">
        <f>J9*D9</f>
        <v>0</v>
      </c>
      <c r="L9" s="163"/>
      <c r="M9" s="157">
        <f>L9*D9</f>
        <v>0</v>
      </c>
      <c r="N9" s="163"/>
      <c r="O9" s="157">
        <f>N9*D9</f>
        <v>0</v>
      </c>
    </row>
    <row r="10" spans="1:15" ht="77.25" customHeight="1" thickTop="1" thickBot="1">
      <c r="A10" s="15"/>
      <c r="B10" s="158" t="s">
        <v>77</v>
      </c>
      <c r="C10" s="162"/>
      <c r="D10" s="159">
        <v>1</v>
      </c>
      <c r="E10" s="248">
        <f>C10*D10</f>
        <v>0</v>
      </c>
      <c r="F10" s="162"/>
      <c r="G10" s="157">
        <f>F10*D10</f>
        <v>0</v>
      </c>
      <c r="H10" s="162"/>
      <c r="I10" s="157">
        <f>H10*D10</f>
        <v>0</v>
      </c>
      <c r="J10" s="162"/>
      <c r="K10" s="157">
        <f>J10*D10</f>
        <v>0</v>
      </c>
      <c r="L10" s="162"/>
      <c r="M10" s="157">
        <f>L10*D10</f>
        <v>0</v>
      </c>
      <c r="N10" s="162"/>
      <c r="O10" s="157">
        <f>N10*D10</f>
        <v>0</v>
      </c>
    </row>
    <row r="11" spans="1:15" ht="20.25" thickTop="1">
      <c r="A11" s="4"/>
      <c r="B11" s="4"/>
      <c r="C11" s="4"/>
      <c r="D11" s="4"/>
      <c r="E11" s="4"/>
      <c r="F11" s="285"/>
    </row>
  </sheetData>
  <sheetProtection algorithmName="SHA-512" hashValue="7DSW642uTbaS+Lg0KEQF4dOE5DG/G2mnKTvZZcWNwYxqLDMDhtm1KaT2VIcigVKfhXDs8WF3Zms2ZInl1kM7Ag==" saltValue="vqOvZGOXmCn5gmfBnBUD+A==" spinCount="100000" sheet="1" formatCells="0" formatColumns="0" formatRows="0" insertColumns="0" insertRows="0" insertHyperlinks="0" deleteColumns="0" deleteRows="0" sort="0" autoFilter="0" pivotTables="0"/>
  <mergeCells count="9">
    <mergeCell ref="B6:O6"/>
    <mergeCell ref="B2:E2"/>
    <mergeCell ref="B4:B5"/>
    <mergeCell ref="F4:G4"/>
    <mergeCell ref="H4:I4"/>
    <mergeCell ref="J4:K4"/>
    <mergeCell ref="L4:M4"/>
    <mergeCell ref="N4:O4"/>
    <mergeCell ref="C4:E4"/>
  </mergeCells>
  <pageMargins left="0.7" right="0.7" top="0.75" bottom="0.75" header="0.3" footer="0.3"/>
  <pageSetup paperSize="9" scale="6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59999389629810485"/>
  </sheetPr>
  <dimension ref="A1:O8"/>
  <sheetViews>
    <sheetView rightToLeft="1" zoomScaleNormal="100" workbookViewId="0"/>
  </sheetViews>
  <sheetFormatPr defaultRowHeight="15"/>
  <cols>
    <col min="1" max="1" width="9.140625" style="3"/>
    <col min="2" max="2" width="36.42578125" style="3" customWidth="1"/>
    <col min="3" max="3" width="21.85546875" style="3" customWidth="1"/>
    <col min="4" max="4" width="14.85546875" style="3" customWidth="1"/>
    <col min="5" max="5" width="18.28515625" style="3" customWidth="1"/>
    <col min="6" max="6" width="17.42578125" style="3" customWidth="1"/>
    <col min="7" max="7" width="15.28515625" style="3" customWidth="1"/>
    <col min="8" max="8" width="17.42578125" style="3" customWidth="1"/>
    <col min="9" max="9" width="15.28515625" style="3" customWidth="1"/>
    <col min="10" max="10" width="15.85546875" style="3" customWidth="1"/>
    <col min="11" max="11" width="14.85546875" style="3" customWidth="1"/>
    <col min="12" max="14" width="16.140625" style="3" customWidth="1"/>
    <col min="15" max="15" width="14.42578125" style="3" customWidth="1"/>
    <col min="16" max="16384" width="9.140625" style="3"/>
  </cols>
  <sheetData>
    <row r="1" spans="1:15" ht="81" customHeight="1" thickTop="1" thickBot="1">
      <c r="A1" s="233"/>
      <c r="B1" s="392" t="s">
        <v>111</v>
      </c>
      <c r="C1" s="392"/>
      <c r="D1" s="392"/>
      <c r="E1" s="393"/>
      <c r="F1" s="172"/>
    </row>
    <row r="2" spans="1:15" ht="39.75" customHeight="1" thickTop="1" thickBot="1">
      <c r="B2" s="235"/>
      <c r="C2" s="235"/>
      <c r="D2" s="235"/>
      <c r="E2" s="235"/>
      <c r="F2" s="236"/>
    </row>
    <row r="3" spans="1:15" ht="16.5" customHeight="1" thickTop="1" thickBot="1">
      <c r="A3" s="234"/>
      <c r="B3" s="362" t="s">
        <v>79</v>
      </c>
      <c r="C3" s="328" t="s">
        <v>210</v>
      </c>
      <c r="D3" s="329"/>
      <c r="E3" s="330"/>
      <c r="F3" s="354" t="s">
        <v>18</v>
      </c>
      <c r="G3" s="334"/>
      <c r="H3" s="333" t="s">
        <v>19</v>
      </c>
      <c r="I3" s="334"/>
      <c r="J3" s="386" t="s">
        <v>211</v>
      </c>
      <c r="K3" s="387"/>
      <c r="L3" s="322" t="s">
        <v>211</v>
      </c>
      <c r="M3" s="323"/>
      <c r="N3" s="322" t="s">
        <v>211</v>
      </c>
      <c r="O3" s="323"/>
    </row>
    <row r="4" spans="1:15" ht="43.5" customHeight="1" thickBot="1">
      <c r="A4" s="234"/>
      <c r="B4" s="391"/>
      <c r="C4" s="267" t="s">
        <v>78</v>
      </c>
      <c r="D4" s="267" t="s">
        <v>16</v>
      </c>
      <c r="E4" s="267" t="s">
        <v>17</v>
      </c>
      <c r="F4" s="267" t="s">
        <v>206</v>
      </c>
      <c r="G4" s="263" t="s">
        <v>17</v>
      </c>
      <c r="H4" s="262" t="s">
        <v>206</v>
      </c>
      <c r="I4" s="263" t="s">
        <v>17</v>
      </c>
      <c r="J4" s="262" t="s">
        <v>206</v>
      </c>
      <c r="K4" s="263" t="s">
        <v>17</v>
      </c>
      <c r="L4" s="262" t="s">
        <v>206</v>
      </c>
      <c r="M4" s="263" t="s">
        <v>17</v>
      </c>
      <c r="N4" s="262" t="s">
        <v>206</v>
      </c>
      <c r="O4" s="263" t="s">
        <v>17</v>
      </c>
    </row>
    <row r="5" spans="1:15" ht="58.5" customHeight="1" thickTop="1">
      <c r="A5" s="234"/>
      <c r="B5" s="230" t="s">
        <v>80</v>
      </c>
      <c r="C5" s="164"/>
      <c r="D5" s="43"/>
      <c r="E5" s="165"/>
      <c r="F5" s="164"/>
      <c r="G5" s="43"/>
      <c r="H5" s="164"/>
      <c r="I5" s="43"/>
      <c r="J5" s="164"/>
      <c r="K5" s="43"/>
      <c r="L5" s="164"/>
      <c r="M5" s="43"/>
      <c r="N5" s="164"/>
      <c r="O5" s="43"/>
    </row>
    <row r="6" spans="1:15" ht="46.5" customHeight="1" thickBot="1">
      <c r="A6" s="234"/>
      <c r="B6" s="231" t="s">
        <v>81</v>
      </c>
      <c r="C6" s="166"/>
      <c r="D6" s="167"/>
      <c r="E6" s="168"/>
      <c r="F6" s="164"/>
      <c r="G6" s="43"/>
      <c r="H6" s="164"/>
      <c r="I6" s="43"/>
      <c r="J6" s="164"/>
      <c r="K6" s="43"/>
      <c r="L6" s="164"/>
      <c r="M6" s="43"/>
      <c r="N6" s="164"/>
      <c r="O6" s="43"/>
    </row>
    <row r="7" spans="1:15" ht="48" customHeight="1" thickTop="1" thickBot="1">
      <c r="A7" s="234"/>
      <c r="B7" s="232" t="s">
        <v>82</v>
      </c>
      <c r="C7" s="169">
        <f>MAX(C5-C6,0)</f>
        <v>0</v>
      </c>
      <c r="D7" s="170">
        <v>0.2</v>
      </c>
      <c r="E7" s="171">
        <f>C7*D7</f>
        <v>0</v>
      </c>
      <c r="F7" s="169">
        <f>MAX(F5-F6,0)</f>
        <v>0</v>
      </c>
      <c r="G7" s="171">
        <f>F7*D7</f>
        <v>0</v>
      </c>
      <c r="H7" s="169">
        <f>MAX(H5-H6,0)</f>
        <v>0</v>
      </c>
      <c r="I7" s="171">
        <f>H7*D7</f>
        <v>0</v>
      </c>
      <c r="J7" s="169">
        <f>MAX(J5-J6,0)</f>
        <v>0</v>
      </c>
      <c r="K7" s="171">
        <f>J7*D7</f>
        <v>0</v>
      </c>
      <c r="L7" s="169">
        <f>MAX(L5-L6,0)</f>
        <v>0</v>
      </c>
      <c r="M7" s="171">
        <f>L7*D7</f>
        <v>0</v>
      </c>
      <c r="N7" s="169">
        <f>MAX(N5-N6,0)</f>
        <v>0</v>
      </c>
      <c r="O7" s="171">
        <f>N7*D7</f>
        <v>0</v>
      </c>
    </row>
    <row r="8" spans="1:15" ht="15.75" thickTop="1">
      <c r="B8" s="4"/>
      <c r="C8" s="4"/>
      <c r="D8" s="4"/>
      <c r="E8" s="4"/>
    </row>
  </sheetData>
  <sheetProtection algorithmName="SHA-512" hashValue="yX2RPJpZ3aEmKLN+C2rmxhlVnSzG58ImzV6ZLUeJ7W9EpZVLND34kCN9NOt23FfgXyPqhStbssEGjI2G6L2m/g==" saltValue="A6nyctqPjgj5rjhCAxuMvw==" spinCount="100000" sheet="1" formatCells="0" formatColumns="0" formatRows="0" insertColumns="0" insertRows="0" insertHyperlinks="0" deleteColumns="0" deleteRows="0" sort="0" autoFilter="0" pivotTables="0"/>
  <mergeCells count="8">
    <mergeCell ref="J3:K3"/>
    <mergeCell ref="L3:M3"/>
    <mergeCell ref="N3:O3"/>
    <mergeCell ref="B3:B4"/>
    <mergeCell ref="B1:E1"/>
    <mergeCell ref="C3:E3"/>
    <mergeCell ref="F3:G3"/>
    <mergeCell ref="H3:I3"/>
  </mergeCells>
  <pageMargins left="0.7" right="0.7" top="0.75" bottom="0.75" header="0.3" footer="0.3"/>
  <pageSetup paperSize="9" scale="63"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COVER</vt:lpstr>
      <vt:lpstr>(1)</vt:lpstr>
      <vt:lpstr>(2)</vt:lpstr>
      <vt:lpstr>(3)</vt:lpstr>
      <vt:lpstr>(4)</vt:lpstr>
      <vt:lpstr>(5)</vt:lpstr>
      <vt:lpstr>(6)</vt:lpstr>
      <vt:lpstr>(7)</vt:lpstr>
      <vt:lpstr>'(2)'!Print_Area</vt:lpstr>
      <vt:lpstr>'(3)'!Print_Area</vt:lpstr>
      <vt:lpstr>'(4)'!Print_Area</vt:lpstr>
      <vt:lpstr>'(5)'!Print_Area</vt:lpstr>
      <vt:lpstr>'(7)'!Print_Area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ZEINAB A. AL-JAAFREH</dc:creator>
  <cp:lastModifiedBy>Samar J. Hamza</cp:lastModifiedBy>
  <cp:lastPrinted>2024-09-30T11:23:37Z</cp:lastPrinted>
  <dcterms:created xsi:type="dcterms:W3CDTF">2019-02-12T11:09:49Z</dcterms:created>
  <dcterms:modified xsi:type="dcterms:W3CDTF">2024-10-01T12:49:38Z</dcterms:modified>
  <cp:contentStatus/>
</cp:coreProperties>
</file>